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9040" windowHeight="15720" activeTab="1"/>
  </bookViews>
  <sheets>
    <sheet name="Титул" sheetId="1" r:id="rId1"/>
    <sheet name="Привлечённый внебюджет" sheetId="2" r:id="rId2"/>
    <sheet name="Собственный внебюджет" sheetId="3" r:id="rId3"/>
  </sheets>
  <definedNames>
    <definedName name="Excel_BuiltIn_Print_Titles" localSheetId="1">'Привлечённый внебюджет'!$7:$7</definedName>
    <definedName name="Excel_BuiltIn_Print_Titles" localSheetId="2">'Собственный внебюджет'!$7:$7</definedName>
    <definedName name="_xlnm.Print_Titles" localSheetId="1">'Привлечённый внебюджет'!$7:$7</definedName>
    <definedName name="_xlnm.Print_Titles" localSheetId="2">'Собственный внебюджет'!$7:$7</definedName>
    <definedName name="_xlnm.Print_Area" localSheetId="1">'Привлечённый внебюджет'!$A$1:$M$29</definedName>
    <definedName name="_xlnm.Print_Area" localSheetId="0">Титул!$A$1:$FE$23</definedName>
  </definedNames>
  <calcPr calcId="124519"/>
</workbook>
</file>

<file path=xl/calcChain.xml><?xml version="1.0" encoding="utf-8"?>
<calcChain xmlns="http://schemas.openxmlformats.org/spreadsheetml/2006/main">
  <c r="E36" i="3"/>
  <c r="F33"/>
  <c r="F32"/>
  <c r="C34"/>
  <c r="F34" s="1"/>
  <c r="F30"/>
  <c r="F29"/>
  <c r="C31"/>
  <c r="F31" s="1"/>
  <c r="F27"/>
  <c r="F26"/>
  <c r="C28"/>
  <c r="F28" s="1"/>
  <c r="C25"/>
  <c r="F25" s="1"/>
  <c r="F24"/>
  <c r="F23"/>
  <c r="F21" l="1"/>
  <c r="F20"/>
  <c r="C22"/>
  <c r="F22" s="1"/>
  <c r="C19"/>
  <c r="F19" s="1"/>
  <c r="F18"/>
  <c r="F17"/>
  <c r="F15" l="1"/>
  <c r="F14"/>
  <c r="C16"/>
  <c r="F16" s="1"/>
  <c r="F12"/>
  <c r="F11"/>
  <c r="C13"/>
  <c r="F13" s="1"/>
  <c r="C10"/>
  <c r="F9"/>
  <c r="F8"/>
  <c r="L25" i="2"/>
  <c r="G25"/>
  <c r="J25"/>
  <c r="F10" i="3" l="1"/>
  <c r="C36"/>
  <c r="F36"/>
  <c r="BR23" i="1" s="1"/>
</calcChain>
</file>

<file path=xl/sharedStrings.xml><?xml version="1.0" encoding="utf-8"?>
<sst xmlns="http://schemas.openxmlformats.org/spreadsheetml/2006/main" count="258" uniqueCount="181">
  <si>
    <t>ПРОГРАММА СТРАТЕГИЧЕСКОГО АКАДЕМИЧЕСКОГО ЛИДЕРСТВА "ПРИОРИТЕТ-2030"</t>
  </si>
  <si>
    <t>КОНФИДЕНЦИАЛЬНОСТЬ ГАРАНТИРУЕТСЯ ПОЛУЧАТЕЛЕМ ИНФОРМАЦИИ</t>
  </si>
  <si>
    <t>ФОРМА ПРЕДОСТАВЛЯЕТСЯ В ЛИЧНОМ КАБИНЕТЕ ИНФОРМАЦИОННОЙ СИСТЕМЫ "ПРИОРИТЕТ-2030"</t>
  </si>
  <si>
    <t>СВЕДЕНИЯ О ДОКУМЕНТАХ, ПОДТВЕРЖДАЮЩИХ ПРИВЛЕЧЕНИЕ ПОЛУЧАТЕЛЕМ ГРАНТА</t>
  </si>
  <si>
    <t xml:space="preserve">СРЕДСТВ ВНЕБЮДЖЕТНЫХ ИСТОЧНИКОВ НА ПРОВЕДЕНИЕ </t>
  </si>
  <si>
    <t xml:space="preserve">ПРИКЛАДНЫХ НАУЧНЫХ ИССЛЕДОВАНИЙ И (ИЛИ) ЭКСПЕРИМЕНТАЛЬНЫХ РАЗРАБОТОК </t>
  </si>
  <si>
    <t>за 2021 год</t>
  </si>
  <si>
    <t>по состоянию на 31 декабря 2021 г.</t>
  </si>
  <si>
    <t>Предоставляют:</t>
  </si>
  <si>
    <t>Сроки предоставления</t>
  </si>
  <si>
    <t xml:space="preserve">Университеты - участники программы стратегического академического лидерства </t>
  </si>
  <si>
    <t>не позднее 20 февраля года, следующего за отчетным годом</t>
  </si>
  <si>
    <t>"Приоритет-2030" - получатели грантов в форме субсидии</t>
  </si>
  <si>
    <t>Годовая</t>
  </si>
  <si>
    <t>Наименование университета</t>
  </si>
  <si>
    <t>Федеральное государственное бюджетное образовательное учреждение высшего образование «Казанский государственный энергетический университет»</t>
  </si>
  <si>
    <t>ИНН</t>
  </si>
  <si>
    <t>1656019286</t>
  </si>
  <si>
    <t xml:space="preserve">Достоверность сведений о документах, подтверждающих привлечение получателем гранта средств внебюджетных источников на проведение прикладных научных исследований </t>
  </si>
  <si>
    <t>и (или) экспериментальных разработок, и сумму указанных средств в размере</t>
  </si>
  <si>
    <t>руб.</t>
  </si>
  <si>
    <t>подтверждаю</t>
  </si>
  <si>
    <t>Реестр договоров и иных документов, подтверждающих привлечение средств внебюджетных источников на проведение прикладных научных исследований и (или) экспериментальных разработок, полученных от заказчиков (иных внешних партнеров), в 2021 году *</t>
  </si>
  <si>
    <t>№ п/п</t>
  </si>
  <si>
    <t>Реквизиты и иные характеристики договоров**</t>
  </si>
  <si>
    <t>Платежное поручение,  подтверждающее поступление денежных средств на лицевой (расчетный, текущий) счет**</t>
  </si>
  <si>
    <t xml:space="preserve">Стратегический проект или раздел научно-исследовательской политики Программы развития университета, в рамках реализации которого (ых) поступили денежные средства </t>
  </si>
  <si>
    <t>№, дата</t>
  </si>
  <si>
    <t>контрагент</t>
  </si>
  <si>
    <t xml:space="preserve">вид (тип) договора в соответствии с Гражданским кодексом Российской Федерации </t>
  </si>
  <si>
    <t>предмет договора</t>
  </si>
  <si>
    <t>сумма договора, руб.</t>
  </si>
  <si>
    <t>исполнение договора</t>
  </si>
  <si>
    <t xml:space="preserve">наименование </t>
  </si>
  <si>
    <t xml:space="preserve">ИНН </t>
  </si>
  <si>
    <t>полученный результат</t>
  </si>
  <si>
    <t>реквизиты акта</t>
  </si>
  <si>
    <t xml:space="preserve">№, дата </t>
  </si>
  <si>
    <t>сумма, руб.</t>
  </si>
  <si>
    <t xml:space="preserve">наименование,                №, дата </t>
  </si>
  <si>
    <t>Итого:</t>
  </si>
  <si>
    <t>-</t>
  </si>
  <si>
    <t>* - указываются договоры и иные документы, свидетельствующие о поступившем на лицевые (расчетные, текущие) счета объеме денежных средств от заказчиков за выполненные прикладные научные исследования и (или) экспериментальные разработки, а также в рамках субсидий (грантов) за счет средств субъекта Российской Федерации, средств местных бюджетов, спонсорской поддержки, иных пожертвований в целях реализации научно-исследовательской политики Программы развития университета. В данной строке не учитываются средства федерального бюджета, предоставляемые университету в рамках иных мер государственной поддержки, в том числе в виде грантов в форме субсидий, гранты Российского научного фонда</t>
  </si>
  <si>
    <t>** - сканированные копии указанных документов предоставляются университетом по запросу ФГАНУ "Социоцентр"</t>
  </si>
  <si>
    <t>Реестр договоров и иных документов, подтверждающих привлечение собственных внебюджетных средств на проведение прикладных научных исследований и (или) экспериментальных разработок в 2021 году *</t>
  </si>
  <si>
    <t xml:space="preserve">Название, реквизиты регистра управленческого (бухгалтерского) учета </t>
  </si>
  <si>
    <t>Платежное поручение,  подтверждающее выплату денежных средств</t>
  </si>
  <si>
    <t>название, реквизиты, иные необходимые для идентификации средств (расходов) характеристики</t>
  </si>
  <si>
    <t>примечание</t>
  </si>
  <si>
    <t>всего</t>
  </si>
  <si>
    <t>в том числе за счет собственных средств, направленных на проведение прикладных научных исследований и (или) экспериментальных разработок</t>
  </si>
  <si>
    <t>* - указываются договоры и иные документы, подтверждающие направление собственных средств образовательной организации высшего образования  в целях реализации научно-исследовательской политики Программы развития университета.  В качестве подтверждения расходования собственных средств образовательной организации могут являться регистры управленческого (бухгалтерского) учета, предусмотренные финансовой (учетной) политикой университета, по коду финансового обеспечения 2 "Приносящая доход деятельность (собственные доходы учреждения)" в пределах плана финансово-хозяйственной деятельности, подтверждающие направление средств на мероприятия, предусмотренные программой развития университета, не относящиеся к текущей деятельности университета. При этом критерием отнесения расходов к текущим затратам является невозможность их невыполнения для обеспечения уставной деятельности университета в рамках федеральных государственных образовательных стандартов. В данной строке не учитываются средства, расходы из федерального бюджета, а также учтенные во вкладке "Привлечённый внебюджет"</t>
  </si>
  <si>
    <t>37-3/20 от 18.09.2020</t>
  </si>
  <si>
    <t>б/н от 20.05.2021</t>
  </si>
  <si>
    <t>0002/52/63 от 06.04.2020</t>
  </si>
  <si>
    <t>0002/2116/49 от 01.06.2017</t>
  </si>
  <si>
    <t>01/09/2021 от 15.01.2021</t>
  </si>
  <si>
    <t>0920-22 от 15.09.2020</t>
  </si>
  <si>
    <t>152 от 23.08.2021</t>
  </si>
  <si>
    <t>П218-21-1 от 20.04.2021</t>
  </si>
  <si>
    <t>EGPR 20007 от 09.01.2021</t>
  </si>
  <si>
    <t>2091-000370 от 01.04.2020</t>
  </si>
  <si>
    <t>ВБА-1-21 от 13.10.2021</t>
  </si>
  <si>
    <t>2ВБ-21 от 10.12.2021</t>
  </si>
  <si>
    <t>Карат ООО</t>
  </si>
  <si>
    <t>НИР по теме "Исследование на термодинамической модели в системе ПК ГРАД с использованием данных, полученных в результате испытаний двигателя"</t>
  </si>
  <si>
    <t>Обработаны результаты, создана адекватная термодинамическая математическая модель, разработаны первоочередные мероприятия по обеспечению параметров двигателя согласно ТУ</t>
  </si>
  <si>
    <t>б/н от 31.05.2021</t>
  </si>
  <si>
    <t>1777 от 29.03.2021</t>
  </si>
  <si>
    <t>4185 от 12.07.2021</t>
  </si>
  <si>
    <t>НИР по теме "Воспроизводство и выпуск культуры водоросли Chlorella vulgaris в пруду у с. Абди в Тюлячинском районе РТ"</t>
  </si>
  <si>
    <t>Проведена НИР в полном объеме, воспроизведена культура водоросли Chlorella vulgaris заданной плотности и выпущена в пруд у с. Абди в Тюлячинской районе РТ</t>
  </si>
  <si>
    <t>1 от 15.06.2021</t>
  </si>
  <si>
    <t>742 от 17.06.2021</t>
  </si>
  <si>
    <t>НИОКР "Разработка и внедрение приборов и методики по слежению за техническим состоянием оборудования подстанций 110/35/6 кВ"</t>
  </si>
  <si>
    <t>4 от 01.06.2021</t>
  </si>
  <si>
    <t>Выполнен анализ дигностического и измерительного оборудования, установленного на ПС, доработано ПО, методики анализа ТС оборудования ПС и опытных образцов датчиков КГЭУ</t>
  </si>
  <si>
    <t>555940 от 14.09.2021</t>
  </si>
  <si>
    <t>29/21/НАК от 07.06.2021</t>
  </si>
  <si>
    <t>НИР по теме "Исследование суммарной антиоксидантной активности и окислительно-восстановительного потенциала экспериментальной воды"</t>
  </si>
  <si>
    <t>Проведена НИР в полном объеме, исследованы пробы воды, определены значения суммарной антиоксидантной активности и окислительно-восстановительного потенциала в 4 водных образцах с 6-кратной повторностью</t>
  </si>
  <si>
    <t>б/н от 06.08.2021</t>
  </si>
  <si>
    <t>6153 от 01.07.2021</t>
  </si>
  <si>
    <t>7814 от 23.08.2021</t>
  </si>
  <si>
    <t>4 от 08.09.2021</t>
  </si>
  <si>
    <t>600555 от 23.12.2021</t>
  </si>
  <si>
    <t>600554 от 23.12.2021</t>
  </si>
  <si>
    <t>Проведено ОПР, разработка введена в опытно-промышленную эксплуатацию</t>
  </si>
  <si>
    <t>НИОКР "Разработка мобильной системы плавки гололеда на распределительных сетях ПАО "Татнефть"</t>
  </si>
  <si>
    <t>НИР по теме "Определение тепловой нагрузки производственных цехов по адресу ул. Гладилова, д.21"</t>
  </si>
  <si>
    <t>1 от 08.02.2021</t>
  </si>
  <si>
    <t>54 от 04.02.2021</t>
  </si>
  <si>
    <t>Проведена НИР в полном объеме, рассчитано потребление, определена тепловая нагрузка производственных цехов"</t>
  </si>
  <si>
    <t>НИР по теме "Исследование степени извлечения белка из растительного сырья при заданных условиях экстрагирования"</t>
  </si>
  <si>
    <t>ООО "Кожгалантерейная фабрика"</t>
  </si>
  <si>
    <t>Проведена НИР в полном объеме, исследованы зависимость степени извлечения белка из растительного сырья от степени его измельчения, зависимость степени извлечения белка для выбранной фракции от изменения режимных параметров процесса экстрагирования</t>
  </si>
  <si>
    <t>б/н от 30.03.2021</t>
  </si>
  <si>
    <t>721 от 12.05.2021</t>
  </si>
  <si>
    <t>АО "ГРИЦ"</t>
  </si>
  <si>
    <t>НИР по теме "Периодические испытания и исследования электрооборудования кустов скважин 397, 397А, 5228 Старо-Кадеевского нефтяного месторождения"</t>
  </si>
  <si>
    <t>Проведена НИР в полном объеме, проведены исследования и испытания на кустах скважин, подготовлен научный отчет с протоколами</t>
  </si>
  <si>
    <t>б/н от 16.09.2021</t>
  </si>
  <si>
    <t>2291 от 22.09.2021</t>
  </si>
  <si>
    <t>НИОКТР "Организация высокотехнологичного производства мобильных установок заряда электротранспорта высокой мощностью с интегрированной системой накопления электроэнергии"</t>
  </si>
  <si>
    <t>1 от 20.12.2021</t>
  </si>
  <si>
    <t>Разработаны комплектность технической документации, схема деления МУЗЭ, техническое задание на экспериментальный стенд для испытаний МУЗЭ, эскизная и рабочая конструкторская документации, изготовлены и переданы Получателю оснастка и инструмент для изготовления МУЗЭ</t>
  </si>
  <si>
    <t>договор</t>
  </si>
  <si>
    <t>0010007521000002127.1.1 от 30.08.2021</t>
  </si>
  <si>
    <t>НИР по теме "Оценка ветроэнергетического потенциала территории РТ для решения задач развития распределенной генерации на базе использования ВИЭ"</t>
  </si>
  <si>
    <t>х</t>
  </si>
  <si>
    <t>НИОКР "Разработка современных методов и способов плавки гололедно-изморозевых отложений на ВЛ 0,4-10 кВ с использованием мобильных устройств"</t>
  </si>
  <si>
    <t>Изготовлен опытный образец Установки</t>
  </si>
  <si>
    <t>3 от 03.12.2021</t>
  </si>
  <si>
    <t>52762 от 24.12.2021</t>
  </si>
  <si>
    <t>ООО "Промышленный парк Коламбия"</t>
  </si>
  <si>
    <t>НИР по теме "Подготовка консультационно-экспертного заключения о статусе водного объекта, расположенного в пределах земельного участка с кадастровым номером 16:50:000000:17541 на основе проведения изысканий и батиметрических работ</t>
  </si>
  <si>
    <t>Проведена НИР в полном объеме, собраны архивные материалы, проведены изыскания и батиметрические работы на объекте, подготовлено консультационно-экспертное заключение</t>
  </si>
  <si>
    <t>б/н от 03.11.2021</t>
  </si>
  <si>
    <t>452 от 01.11.2021</t>
  </si>
  <si>
    <t>НИР по теме "Разработка рекомендаций по улучшению предоставляемых услуг в сфере грузоперевозок"</t>
  </si>
  <si>
    <t>Проведено исследование удовлетворенности качеством услуг, статистический анализ данных НИР, сформированы научно-практические рекомендации по улучшению качества обслуживания, сформирован научно-аналитический отчет по итогам исследования</t>
  </si>
  <si>
    <t>519 от 09.12.2021</t>
  </si>
  <si>
    <t>196 от 28.12.2021</t>
  </si>
  <si>
    <t>193 от 28.12.2021</t>
  </si>
  <si>
    <t>Договор поставки 135/2021 от 16.09.21</t>
  </si>
  <si>
    <t>170313 от 28.12.2021</t>
  </si>
  <si>
    <t>771303 от 05.04.21</t>
  </si>
  <si>
    <t>772306 от 05.04.21</t>
  </si>
  <si>
    <t>534424 от 30.04.21</t>
  </si>
  <si>
    <t>530666 от 30.04.21</t>
  </si>
  <si>
    <t>451087 от 04.06.21</t>
  </si>
  <si>
    <t>447645 от 04.06.21</t>
  </si>
  <si>
    <t>213805 от 05.07.21</t>
  </si>
  <si>
    <t>214431 от 05.07.21</t>
  </si>
  <si>
    <t>853928 от 03.08.21</t>
  </si>
  <si>
    <t>854445 от 03.08.21</t>
  </si>
  <si>
    <t>541681 от 05.10.21</t>
  </si>
  <si>
    <t>541248 от 05.10.21</t>
  </si>
  <si>
    <t>455895 от 03.11.21</t>
  </si>
  <si>
    <t>460503 от 03.11.21</t>
  </si>
  <si>
    <t>349168 от 03.12.21</t>
  </si>
  <si>
    <t>336470 от 03.12.21</t>
  </si>
  <si>
    <t>170353 от 28.12.21</t>
  </si>
  <si>
    <t>167880 от 28.12.21</t>
  </si>
  <si>
    <r>
      <t xml:space="preserve">АО "КМПО" </t>
    </r>
    <r>
      <rPr>
        <b/>
        <sz val="10"/>
        <color rgb="FFFF0000"/>
        <rFont val="Times New Roman"/>
        <family val="1"/>
        <charset val="204"/>
      </rPr>
      <t>конфиденциально</t>
    </r>
  </si>
  <si>
    <r>
      <t xml:space="preserve">ООО "МЕТАКОМ" </t>
    </r>
    <r>
      <rPr>
        <b/>
        <sz val="10"/>
        <color rgb="FFFF0000"/>
        <rFont val="Times New Roman"/>
        <family val="1"/>
        <charset val="204"/>
      </rPr>
      <t>конфиденциально</t>
    </r>
  </si>
  <si>
    <r>
      <t xml:space="preserve">ПАО "Татнефть" им. В.Д. Шашина </t>
    </r>
    <r>
      <rPr>
        <b/>
        <sz val="10"/>
        <color rgb="FFFF0000"/>
        <rFont val="Times New Roman"/>
        <family val="1"/>
        <charset val="204"/>
      </rPr>
      <t>конфиденциально</t>
    </r>
  </si>
  <si>
    <r>
      <t xml:space="preserve">ООО  "НПФ "МАТЕРИА МЕДИКА ХОЛДИНГ" </t>
    </r>
    <r>
      <rPr>
        <b/>
        <sz val="10"/>
        <color rgb="FFFF0000"/>
        <rFont val="Times New Roman"/>
        <family val="1"/>
        <charset val="204"/>
      </rPr>
      <t>конфиденциально</t>
    </r>
  </si>
  <si>
    <r>
      <t xml:space="preserve">ООО "ИВЦ "Инжехим" </t>
    </r>
    <r>
      <rPr>
        <b/>
        <sz val="10"/>
        <color rgb="FFFF0000"/>
        <rFont val="Times New Roman"/>
        <family val="1"/>
        <charset val="204"/>
      </rPr>
      <t>конфиденциально</t>
    </r>
  </si>
  <si>
    <r>
      <t xml:space="preserve">ООО "ПО "Зарница" </t>
    </r>
    <r>
      <rPr>
        <b/>
        <sz val="10"/>
        <color rgb="FFFF0000"/>
        <rFont val="Times New Roman"/>
        <family val="1"/>
        <charset val="204"/>
      </rPr>
      <t>конфиденциально</t>
    </r>
  </si>
  <si>
    <r>
      <t xml:space="preserve">ООО "Инжиниринговый центр КГЭУ" </t>
    </r>
    <r>
      <rPr>
        <b/>
        <sz val="10"/>
        <color rgb="FFFF0000"/>
        <rFont val="Times New Roman"/>
        <family val="1"/>
        <charset val="204"/>
      </rPr>
      <t>конфиденциально</t>
    </r>
  </si>
  <si>
    <r>
      <t xml:space="preserve">ПАО "Россети Волга" </t>
    </r>
    <r>
      <rPr>
        <b/>
        <sz val="10"/>
        <color rgb="FFFF0000"/>
        <rFont val="Times New Roman"/>
        <family val="1"/>
        <charset val="204"/>
      </rPr>
      <t>конфиденциально</t>
    </r>
  </si>
  <si>
    <t>Приказы о стимулирующей доплате 70/нс, 71/нс, 72/нс от 11.03.21</t>
  </si>
  <si>
    <t>Страховые взносы</t>
  </si>
  <si>
    <t>заработная плата</t>
  </si>
  <si>
    <t>налог на доходы физических лиц</t>
  </si>
  <si>
    <t>69131, 69134, 69136, 69140 от 13.04.21</t>
  </si>
  <si>
    <t>Приказы о стимулирующей доплате 106/нс, 107/нс от 26.04.21</t>
  </si>
  <si>
    <t>756894, 756901, 756918, 756924 от 12.05.21</t>
  </si>
  <si>
    <t>Приказы о стимулирующей доплате 114/нс от 20.05.21, 130/нс, 131/нс, 135/нс, 137/нс от 27.05.21</t>
  </si>
  <si>
    <t>640644, 640650, 640654, 640661 от 15.06.21</t>
  </si>
  <si>
    <t>Приказы о стимулирующей доплате 150/нс от 07.06.21, 175/нс от 17.06.21, 183/нс, 184/нс, 185/нс, 187/нс, 188/нс от 25.06.21</t>
  </si>
  <si>
    <t>406824, 406828, 406830, 406861 от 13.07.21</t>
  </si>
  <si>
    <t>Приказ о стимулирующей доплате 215/нс, 216/нс, 217/нс, 218/нс от 30.07.21</t>
  </si>
  <si>
    <t>43638, 43653, 43655, 43661 от 06.08.21</t>
  </si>
  <si>
    <t>Приказ о стимулирующей доплате 268/нс , 269/нс, 270/нс, 271/нс от 30.09.21</t>
  </si>
  <si>
    <t>673200, 673206, 673207, 673209 от 11.10.21</t>
  </si>
  <si>
    <t>Приказ о стимулирующей доплате 279/нс от 20.10.21, 284/нс от 22.10.21, 290/нс, 291/нс от 29.10.21</t>
  </si>
  <si>
    <t>614797, 614805, 614807, 614809 от 12.11.21</t>
  </si>
  <si>
    <t>Приказ о стимулирующей доплате 315/нс, 316/нс, 317/нс, 318/нс, 334/нс от 30.11.21</t>
  </si>
  <si>
    <t>430739, 430741, 430745, 430746 от 08.12.21</t>
  </si>
  <si>
    <t>Приказ о стимулирующей доплате 339/нс, 340/нс, 341/нс, 342/нс от 17.12.21, 370/нс от 20.12.21</t>
  </si>
  <si>
    <t>294836, 294837, 294838, 294839 от 30.12.21</t>
  </si>
  <si>
    <t>Стратегический проект "Создание Института атомной и тепловой энергетики"</t>
  </si>
  <si>
    <t>Стратегический проект " Создание Центра разработки и внедрения цифровых распределенных систем мониторинга линий электропередач и подстанци"</t>
  </si>
  <si>
    <t>Стратегический проект "Создание Центра наукоемких технологий опережающего развития интеллектуального электротранспорта и зарядной инфраструктуры"</t>
  </si>
  <si>
    <t>Стратегический проект " Создание Центра развития "зеленых" технологий генерации электроэнергии на базе возобновляемых источников энергии"</t>
  </si>
  <si>
    <t>Повышение публикационной активности</t>
  </si>
  <si>
    <t>Повышение публикационной активности, повышение эффективности аспирантуры</t>
  </si>
  <si>
    <t>Повышение публикационной активности, повышение эффективности аспирантуры, коммерциализация результатов интеллектуальной деятельности</t>
  </si>
  <si>
    <t>Повышение публикационной активности, коммерциализация результатов интеллектуальной деятельности</t>
  </si>
</sst>
</file>

<file path=xl/styles.xml><?xml version="1.0" encoding="utf-8"?>
<styleSheet xmlns="http://schemas.openxmlformats.org/spreadsheetml/2006/main">
  <fonts count="13">
    <font>
      <sz val="10"/>
      <name val="Arial Cyr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0" xfId="0" applyFont="1" applyAlignment="1">
      <alignment vertical="center" wrapText="1"/>
    </xf>
    <xf numFmtId="0" fontId="1" fillId="0" borderId="7" xfId="0" applyFont="1" applyBorder="1"/>
    <xf numFmtId="0" fontId="1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4" fontId="7" fillId="0" borderId="0" xfId="0" applyNumberFormat="1" applyFont="1" applyAlignment="1">
      <alignment horizontal="center" wrapText="1"/>
    </xf>
    <xf numFmtId="0" fontId="7" fillId="0" borderId="12" xfId="0" applyFont="1" applyBorder="1" applyAlignment="1">
      <alignment horizontal="center" vertical="center" wrapText="1"/>
    </xf>
    <xf numFmtId="4" fontId="7" fillId="0" borderId="12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4" fontId="8" fillId="0" borderId="12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wrapText="1"/>
    </xf>
    <xf numFmtId="4" fontId="8" fillId="0" borderId="12" xfId="0" applyNumberFormat="1" applyFont="1" applyFill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4" fontId="8" fillId="0" borderId="16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wrapText="1"/>
    </xf>
    <xf numFmtId="0" fontId="8" fillId="0" borderId="16" xfId="0" applyFont="1" applyBorder="1" applyAlignment="1">
      <alignment horizontal="center"/>
    </xf>
    <xf numFmtId="0" fontId="8" fillId="0" borderId="1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4" fontId="8" fillId="0" borderId="0" xfId="0" applyNumberFormat="1" applyFont="1" applyAlignment="1">
      <alignment wrapText="1"/>
    </xf>
    <xf numFmtId="0" fontId="9" fillId="0" borderId="0" xfId="0" applyFont="1" applyAlignment="1">
      <alignment wrapText="1"/>
    </xf>
    <xf numFmtId="4" fontId="9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Font="1"/>
    <xf numFmtId="0" fontId="8" fillId="0" borderId="21" xfId="0" applyFont="1" applyBorder="1" applyAlignment="1">
      <alignment horizontal="center" vertical="center" wrapText="1"/>
    </xf>
    <xf numFmtId="4" fontId="8" fillId="0" borderId="21" xfId="0" applyNumberFormat="1" applyFont="1" applyBorder="1" applyAlignment="1">
      <alignment horizontal="center" vertical="center" wrapText="1"/>
    </xf>
    <xf numFmtId="4" fontId="7" fillId="0" borderId="2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8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23" xfId="0" applyBorder="1"/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0" fillId="0" borderId="22" xfId="0" applyBorder="1"/>
    <xf numFmtId="0" fontId="1" fillId="0" borderId="24" xfId="0" applyFont="1" applyBorder="1" applyAlignment="1">
      <alignment horizontal="center" vertical="top" wrapText="1"/>
    </xf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1" fillId="0" borderId="5" xfId="0" applyFont="1" applyBorder="1" applyAlignment="1">
      <alignment horizontal="left"/>
    </xf>
    <xf numFmtId="0" fontId="0" fillId="0" borderId="5" xfId="0" applyBorder="1"/>
    <xf numFmtId="0" fontId="1" fillId="0" borderId="1" xfId="0" applyFont="1" applyBorder="1" applyAlignment="1">
      <alignment horizontal="center" vertical="center"/>
    </xf>
    <xf numFmtId="0" fontId="0" fillId="0" borderId="19" xfId="0" applyBorder="1"/>
    <xf numFmtId="0" fontId="0" fillId="0" borderId="20" xfId="0" applyBorder="1"/>
    <xf numFmtId="0" fontId="1" fillId="0" borderId="0" xfId="0" applyFont="1" applyAlignment="1">
      <alignment horizontal="left" wrapText="1"/>
    </xf>
    <xf numFmtId="0" fontId="1" fillId="0" borderId="0" xfId="0" applyFont="1"/>
    <xf numFmtId="0" fontId="1" fillId="0" borderId="0" xfId="0" applyFont="1" applyAlignment="1">
      <alignment horizontal="left"/>
    </xf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26" xfId="0" applyBorder="1"/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 vertical="top"/>
    </xf>
    <xf numFmtId="0" fontId="9" fillId="0" borderId="0" xfId="0" applyFont="1" applyAlignment="1">
      <alignment horizontal="left" wrapText="1"/>
    </xf>
    <xf numFmtId="0" fontId="8" fillId="0" borderId="17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4" fontId="8" fillId="0" borderId="16" xfId="0" applyNumberFormat="1" applyFont="1" applyBorder="1" applyAlignment="1">
      <alignment horizontal="center" vertical="center" wrapText="1"/>
    </xf>
    <xf numFmtId="4" fontId="8" fillId="0" borderId="31" xfId="0" applyNumberFormat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4" fontId="8" fillId="0" borderId="16" xfId="0" applyNumberFormat="1" applyFont="1" applyFill="1" applyBorder="1" applyAlignment="1">
      <alignment horizontal="center" wrapText="1"/>
    </xf>
    <xf numFmtId="4" fontId="8" fillId="0" borderId="31" xfId="0" applyNumberFormat="1" applyFont="1" applyFill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8" fillId="0" borderId="33" xfId="0" applyFont="1" applyBorder="1" applyAlignment="1">
      <alignment horizontal="center" wrapText="1"/>
    </xf>
    <xf numFmtId="4" fontId="7" fillId="0" borderId="12" xfId="0" applyNumberFormat="1" applyFont="1" applyBorder="1" applyAlignment="1">
      <alignment horizontal="center" vertical="center" wrapText="1"/>
    </xf>
    <xf numFmtId="4" fontId="8" fillId="0" borderId="31" xfId="0" applyNumberFormat="1" applyFont="1" applyBorder="1"/>
    <xf numFmtId="0" fontId="7" fillId="0" borderId="1" xfId="0" applyFont="1" applyBorder="1" applyAlignment="1">
      <alignment horizontal="center" vertical="center" wrapText="1"/>
    </xf>
    <xf numFmtId="0" fontId="8" fillId="0" borderId="19" xfId="0" applyFont="1" applyBorder="1"/>
    <xf numFmtId="0" fontId="8" fillId="0" borderId="20" xfId="0" applyFont="1" applyBorder="1"/>
    <xf numFmtId="0" fontId="7" fillId="0" borderId="18" xfId="0" applyFont="1" applyBorder="1" applyAlignment="1">
      <alignment horizontal="center" vertical="center" wrapText="1"/>
    </xf>
    <xf numFmtId="0" fontId="9" fillId="0" borderId="0" xfId="0" applyFont="1" applyAlignment="1">
      <alignment horizontal="justify" wrapText="1"/>
    </xf>
    <xf numFmtId="0" fontId="9" fillId="0" borderId="0" xfId="0" applyFont="1" applyAlignment="1">
      <alignment wrapText="1"/>
    </xf>
    <xf numFmtId="0" fontId="8" fillId="0" borderId="16" xfId="0" applyFont="1" applyBorder="1" applyAlignment="1">
      <alignment horizontal="center" wrapText="1"/>
    </xf>
    <xf numFmtId="0" fontId="8" fillId="0" borderId="31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7" fillId="0" borderId="9" xfId="0" applyFont="1" applyBorder="1" applyAlignment="1">
      <alignment horizontal="center" vertical="center" wrapText="1"/>
    </xf>
    <xf numFmtId="0" fontId="8" fillId="0" borderId="32" xfId="0" applyFont="1" applyBorder="1"/>
    <xf numFmtId="0" fontId="8" fillId="0" borderId="33" xfId="0" applyFont="1" applyBorder="1"/>
    <xf numFmtId="0" fontId="7" fillId="0" borderId="10" xfId="0" applyFont="1" applyBorder="1" applyAlignment="1">
      <alignment horizontal="center" vertical="center" wrapText="1"/>
    </xf>
    <xf numFmtId="0" fontId="8" fillId="0" borderId="35" xfId="0" applyFont="1" applyBorder="1"/>
    <xf numFmtId="0" fontId="8" fillId="0" borderId="36" xfId="0" applyFont="1" applyBorder="1"/>
    <xf numFmtId="0" fontId="8" fillId="0" borderId="34" xfId="0" applyFont="1" applyBorder="1"/>
    <xf numFmtId="0" fontId="8" fillId="0" borderId="37" xfId="0" applyFont="1" applyBorder="1"/>
    <xf numFmtId="0" fontId="8" fillId="0" borderId="38" xfId="0" applyFont="1" applyBorder="1"/>
    <xf numFmtId="0" fontId="7" fillId="0" borderId="11" xfId="0" applyFont="1" applyBorder="1" applyAlignment="1">
      <alignment horizontal="center" vertical="center" wrapText="1"/>
    </xf>
    <xf numFmtId="0" fontId="8" fillId="0" borderId="39" xfId="0" applyFont="1" applyBorder="1"/>
    <xf numFmtId="0" fontId="8" fillId="0" borderId="40" xfId="0" applyFont="1" applyBorder="1"/>
    <xf numFmtId="0" fontId="7" fillId="0" borderId="12" xfId="0" applyFont="1" applyBorder="1" applyAlignment="1">
      <alignment horizontal="center" vertical="center" wrapText="1"/>
    </xf>
    <xf numFmtId="0" fontId="8" fillId="0" borderId="30" xfId="0" applyFont="1" applyBorder="1"/>
    <xf numFmtId="0" fontId="8" fillId="0" borderId="31" xfId="0" applyFont="1" applyBorder="1"/>
    <xf numFmtId="0" fontId="8" fillId="0" borderId="42" xfId="0" applyFont="1" applyBorder="1"/>
    <xf numFmtId="4" fontId="8" fillId="0" borderId="30" xfId="0" applyNumberFormat="1" applyFont="1" applyBorder="1"/>
    <xf numFmtId="0" fontId="8" fillId="0" borderId="8" xfId="0" applyFont="1" applyBorder="1"/>
    <xf numFmtId="0" fontId="8" fillId="0" borderId="16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0" fontId="5" fillId="0" borderId="0" xfId="0" applyFont="1" applyAlignment="1">
      <alignment wrapText="1"/>
    </xf>
    <xf numFmtId="0" fontId="0" fillId="0" borderId="20" xfId="0" applyFont="1" applyBorder="1"/>
    <xf numFmtId="0" fontId="7" fillId="0" borderId="0" xfId="0" applyFont="1" applyAlignment="1">
      <alignment horizontal="center" wrapText="1"/>
    </xf>
    <xf numFmtId="0" fontId="0" fillId="0" borderId="32" xfId="0" applyFont="1" applyBorder="1"/>
    <xf numFmtId="0" fontId="0" fillId="0" borderId="33" xfId="0" applyFont="1" applyBorder="1"/>
    <xf numFmtId="0" fontId="0" fillId="0" borderId="36" xfId="0" applyFont="1" applyBorder="1"/>
    <xf numFmtId="0" fontId="0" fillId="0" borderId="35" xfId="0" applyFont="1" applyBorder="1"/>
    <xf numFmtId="0" fontId="0" fillId="0" borderId="39" xfId="0" applyFont="1" applyBorder="1"/>
    <xf numFmtId="0" fontId="0" fillId="0" borderId="40" xfId="0" applyFont="1" applyBorder="1"/>
    <xf numFmtId="0" fontId="0" fillId="0" borderId="30" xfId="0" applyFont="1" applyBorder="1" applyAlignment="1">
      <alignment wrapText="1"/>
    </xf>
    <xf numFmtId="0" fontId="0" fillId="0" borderId="31" xfId="0" applyFont="1" applyBorder="1" applyAlignment="1">
      <alignment wrapText="1"/>
    </xf>
    <xf numFmtId="0" fontId="0" fillId="0" borderId="30" xfId="0" applyFont="1" applyBorder="1"/>
    <xf numFmtId="0" fontId="0" fillId="0" borderId="31" xfId="0" applyFont="1" applyBorder="1"/>
    <xf numFmtId="0" fontId="0" fillId="0" borderId="41" xfId="0" applyFont="1" applyBorder="1"/>
    <xf numFmtId="0" fontId="0" fillId="0" borderId="37" xfId="0" applyFont="1" applyBorder="1"/>
    <xf numFmtId="0" fontId="0" fillId="0" borderId="38" xfId="0" applyFont="1" applyBorder="1"/>
    <xf numFmtId="0" fontId="8" fillId="0" borderId="17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W23"/>
  <sheetViews>
    <sheetView workbookViewId="0">
      <selection activeCell="BR23" sqref="BR23:CP23"/>
    </sheetView>
  </sheetViews>
  <sheetFormatPr defaultRowHeight="12.75"/>
  <cols>
    <col min="1" max="1" width="2.28515625" style="7" customWidth="1"/>
    <col min="2" max="257" width="0.85546875" style="7" customWidth="1"/>
    <col min="258" max="1025" width="0.85546875" customWidth="1"/>
  </cols>
  <sheetData>
    <row r="1" spans="1:161">
      <c r="S1" s="92" t="s">
        <v>0</v>
      </c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  <c r="CU1" s="82"/>
      <c r="CV1" s="82"/>
      <c r="CW1" s="82"/>
      <c r="CX1" s="82"/>
      <c r="CY1" s="82"/>
      <c r="CZ1" s="82"/>
      <c r="DA1" s="82"/>
      <c r="DB1" s="82"/>
      <c r="DC1" s="82"/>
      <c r="DD1" s="82"/>
      <c r="DE1" s="82"/>
      <c r="DF1" s="82"/>
      <c r="DG1" s="82"/>
      <c r="DH1" s="82"/>
      <c r="DI1" s="82"/>
      <c r="DJ1" s="82"/>
      <c r="DK1" s="82"/>
      <c r="DL1" s="82"/>
      <c r="DM1" s="82"/>
      <c r="DN1" s="82"/>
      <c r="DO1" s="82"/>
      <c r="DP1" s="82"/>
      <c r="DQ1" s="82"/>
      <c r="DR1" s="82"/>
      <c r="DS1" s="82"/>
      <c r="DT1" s="82"/>
      <c r="DU1" s="82"/>
      <c r="DV1" s="82"/>
      <c r="DW1" s="82"/>
      <c r="DX1" s="82"/>
      <c r="DY1" s="82"/>
      <c r="DZ1" s="82"/>
      <c r="EA1" s="82"/>
      <c r="EB1" s="82"/>
      <c r="EC1" s="82"/>
      <c r="ED1" s="82"/>
      <c r="EE1" s="82"/>
      <c r="EF1" s="82"/>
      <c r="EG1" s="82"/>
      <c r="EH1" s="83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8"/>
    </row>
    <row r="2" spans="1:161"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8"/>
    </row>
    <row r="3" spans="1:161">
      <c r="S3" s="81" t="s">
        <v>1</v>
      </c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3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9"/>
    </row>
    <row r="4" spans="1:161"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</row>
    <row r="5" spans="1:161">
      <c r="S5" s="81" t="s">
        <v>2</v>
      </c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  <c r="EE5" s="82"/>
      <c r="EF5" s="82"/>
      <c r="EG5" s="82"/>
      <c r="EH5" s="83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</row>
    <row r="6" spans="1:161">
      <c r="K6" s="1"/>
      <c r="L6" s="17"/>
      <c r="M6" s="17"/>
      <c r="N6" s="17"/>
      <c r="O6" s="17"/>
      <c r="P6" s="17"/>
      <c r="Q6" s="17"/>
      <c r="R6" s="17"/>
      <c r="EI6" s="17"/>
      <c r="EJ6" s="17"/>
      <c r="EK6" s="17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</row>
    <row r="7" spans="1:161">
      <c r="AC7" s="93" t="s">
        <v>3</v>
      </c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5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</row>
    <row r="8" spans="1:161">
      <c r="AC8" s="89" t="s">
        <v>4</v>
      </c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90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</row>
    <row r="9" spans="1:161">
      <c r="AC9" s="89" t="s">
        <v>5</v>
      </c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5"/>
      <c r="DU9" s="85"/>
      <c r="DV9" s="85"/>
      <c r="DW9" s="85"/>
      <c r="DX9" s="90"/>
    </row>
    <row r="10" spans="1:161">
      <c r="AC10" s="89" t="s">
        <v>6</v>
      </c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5"/>
      <c r="CX10" s="85"/>
      <c r="CY10" s="85"/>
      <c r="CZ10" s="85"/>
      <c r="DA10" s="85"/>
      <c r="DB10" s="85"/>
      <c r="DC10" s="85"/>
      <c r="DD10" s="85"/>
      <c r="DE10" s="85"/>
      <c r="DF10" s="85"/>
      <c r="DG10" s="85"/>
      <c r="DH10" s="85"/>
      <c r="DI10" s="85"/>
      <c r="DJ10" s="85"/>
      <c r="DK10" s="85"/>
      <c r="DL10" s="85"/>
      <c r="DM10" s="85"/>
      <c r="DN10" s="85"/>
      <c r="DO10" s="85"/>
      <c r="DP10" s="85"/>
      <c r="DQ10" s="85"/>
      <c r="DR10" s="85"/>
      <c r="DS10" s="85"/>
      <c r="DT10" s="85"/>
      <c r="DU10" s="85"/>
      <c r="DV10" s="85"/>
      <c r="DW10" s="85"/>
      <c r="DX10" s="90"/>
    </row>
    <row r="11" spans="1:161" ht="13.5" customHeight="1" thickBot="1">
      <c r="AC11" s="2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94" t="s">
        <v>7</v>
      </c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4"/>
    </row>
    <row r="13" spans="1:161" ht="13.5" customHeight="1" thickBot="1"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</row>
    <row r="14" spans="1:161" ht="13.5" customHeight="1" thickBot="1">
      <c r="A14" s="91" t="s">
        <v>8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3"/>
      <c r="CF14" s="91" t="s">
        <v>9</v>
      </c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3"/>
      <c r="DP14" s="20"/>
      <c r="DR14" s="20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</row>
    <row r="15" spans="1:161" ht="12" customHeight="1" thickBot="1">
      <c r="A15" s="6"/>
      <c r="B15" s="72" t="s">
        <v>10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4" t="s">
        <v>11</v>
      </c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5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</row>
    <row r="16" spans="1:161" ht="13.5" customHeight="1" thickBot="1">
      <c r="A16" s="2"/>
      <c r="B16" s="79" t="s">
        <v>12</v>
      </c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76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8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</row>
    <row r="17" spans="1:160" ht="13.5" customHeight="1" thickBot="1"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14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V17" s="81" t="s">
        <v>13</v>
      </c>
      <c r="DW17" s="82"/>
      <c r="DX17" s="82"/>
      <c r="DY17" s="82"/>
      <c r="DZ17" s="82"/>
      <c r="EA17" s="82"/>
      <c r="EB17" s="82"/>
      <c r="EC17" s="82"/>
      <c r="ED17" s="82"/>
      <c r="EE17" s="82"/>
      <c r="EF17" s="82"/>
      <c r="EG17" s="82"/>
      <c r="EH17" s="82"/>
      <c r="EI17" s="82"/>
      <c r="EJ17" s="82"/>
      <c r="EK17" s="82"/>
      <c r="EL17" s="82"/>
      <c r="EM17" s="82"/>
      <c r="EN17" s="82"/>
      <c r="EO17" s="82"/>
      <c r="EP17" s="82"/>
      <c r="EQ17" s="82"/>
      <c r="ER17" s="82"/>
      <c r="ES17" s="83"/>
    </row>
    <row r="18" spans="1:160">
      <c r="A18" s="10"/>
      <c r="B18" s="10"/>
      <c r="C18" s="10"/>
      <c r="D18" s="10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12"/>
      <c r="DQ18" s="13"/>
    </row>
    <row r="19" spans="1:160" ht="14.25" customHeight="1">
      <c r="A19" s="71" t="s">
        <v>14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7" t="s">
        <v>15</v>
      </c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8"/>
      <c r="EU19" s="68"/>
      <c r="EV19" s="68"/>
      <c r="EW19" s="68"/>
      <c r="EX19" s="68"/>
      <c r="EY19" s="69"/>
    </row>
    <row r="20" spans="1:160" ht="18.75" customHeight="1">
      <c r="A20" s="70" t="s">
        <v>16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7" t="s">
        <v>17</v>
      </c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8"/>
      <c r="EU20" s="68"/>
      <c r="EV20" s="68"/>
      <c r="EW20" s="68"/>
      <c r="EX20" s="68"/>
      <c r="EY20" s="69"/>
    </row>
    <row r="22" spans="1:160" ht="11.25" customHeight="1">
      <c r="B22" s="84" t="s">
        <v>18</v>
      </c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  <c r="CT22" s="85"/>
      <c r="CU22" s="85"/>
      <c r="CV22" s="85"/>
      <c r="CW22" s="85"/>
      <c r="CX22" s="85"/>
      <c r="CY22" s="85"/>
      <c r="CZ22" s="85"/>
      <c r="DA22" s="85"/>
      <c r="DB22" s="85"/>
      <c r="DC22" s="85"/>
      <c r="DD22" s="85"/>
      <c r="DE22" s="85"/>
      <c r="DF22" s="85"/>
      <c r="DG22" s="85"/>
      <c r="DH22" s="85"/>
      <c r="DI22" s="85"/>
      <c r="DJ22" s="85"/>
      <c r="DK22" s="85"/>
      <c r="DL22" s="85"/>
      <c r="DM22" s="85"/>
      <c r="DN22" s="85"/>
      <c r="DO22" s="85"/>
      <c r="DP22" s="85"/>
      <c r="DQ22" s="85"/>
      <c r="DR22" s="85"/>
      <c r="DS22" s="85"/>
      <c r="DT22" s="85"/>
      <c r="DU22" s="85"/>
      <c r="DV22" s="85"/>
      <c r="DW22" s="85"/>
      <c r="DX22" s="85"/>
      <c r="DY22" s="85"/>
      <c r="DZ22" s="85"/>
      <c r="EA22" s="85"/>
      <c r="EB22" s="85"/>
      <c r="EC22" s="85"/>
      <c r="ED22" s="85"/>
      <c r="EE22" s="85"/>
      <c r="EF22" s="85"/>
      <c r="EG22" s="85"/>
      <c r="EH22" s="85"/>
      <c r="EI22" s="85"/>
      <c r="EJ22" s="85"/>
      <c r="EK22" s="85"/>
      <c r="EL22" s="85"/>
      <c r="EM22" s="85"/>
      <c r="EN22" s="85"/>
      <c r="EO22" s="85"/>
      <c r="EP22" s="85"/>
      <c r="EQ22" s="85"/>
      <c r="ER22" s="85"/>
      <c r="ES22" s="85"/>
      <c r="ET22" s="85"/>
      <c r="EU22" s="85"/>
      <c r="EV22" s="85"/>
      <c r="EW22" s="85"/>
      <c r="EX22" s="85"/>
      <c r="EY22" s="85"/>
      <c r="EZ22" s="85"/>
      <c r="FA22" s="85"/>
      <c r="FB22" s="85"/>
      <c r="FC22" s="85"/>
      <c r="FD22" s="85"/>
    </row>
    <row r="23" spans="1:160">
      <c r="B23" s="86" t="s">
        <v>19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7">
        <f>'Привлечённый внебюджет'!L25+'Собственный внебюджет'!F36</f>
        <v>81395549.219999999</v>
      </c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85"/>
      <c r="CK23" s="85"/>
      <c r="CL23" s="85"/>
      <c r="CM23" s="85"/>
      <c r="CN23" s="85"/>
      <c r="CO23" s="85"/>
      <c r="CP23" s="85"/>
      <c r="CQ23" s="88" t="s">
        <v>20</v>
      </c>
      <c r="CR23" s="85"/>
      <c r="CS23" s="85"/>
      <c r="CT23" s="85"/>
      <c r="CU23" s="85"/>
      <c r="CV23" s="85"/>
      <c r="CW23" s="85"/>
      <c r="CX23" s="85"/>
      <c r="CY23" s="85"/>
      <c r="CZ23" s="85"/>
      <c r="DA23" s="85"/>
      <c r="DB23" s="85"/>
      <c r="DC23" s="85"/>
      <c r="DD23" s="85"/>
      <c r="DE23" s="85"/>
      <c r="DF23" s="86" t="s">
        <v>21</v>
      </c>
      <c r="DG23" s="85"/>
      <c r="DH23" s="85"/>
      <c r="DI23" s="85"/>
      <c r="DJ23" s="85"/>
      <c r="DK23" s="85"/>
      <c r="DL23" s="85"/>
      <c r="DM23" s="85"/>
      <c r="DN23" s="85"/>
      <c r="DO23" s="85"/>
      <c r="DP23" s="85"/>
      <c r="DQ23" s="85"/>
      <c r="DR23" s="85"/>
      <c r="DS23" s="85"/>
      <c r="DT23" s="85"/>
      <c r="DU23" s="85"/>
      <c r="DV23" s="85"/>
      <c r="DW23" s="85"/>
      <c r="DX23" s="85"/>
      <c r="DY23" s="85"/>
      <c r="DZ23" s="85"/>
      <c r="EA23" s="85"/>
      <c r="EB23" s="85"/>
      <c r="EC23" s="85"/>
      <c r="ED23" s="85"/>
      <c r="EE23" s="85"/>
      <c r="EF23" s="85"/>
      <c r="EG23" s="85"/>
      <c r="EH23" s="85"/>
      <c r="EI23" s="85"/>
      <c r="EJ23" s="85"/>
      <c r="EK23" s="85"/>
      <c r="EL23" s="85"/>
      <c r="EM23" s="85"/>
      <c r="EN23" s="85"/>
      <c r="EO23" s="85"/>
      <c r="EP23" s="85"/>
      <c r="EQ23" s="85"/>
      <c r="ER23" s="85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</row>
  </sheetData>
  <mergeCells count="23">
    <mergeCell ref="AC9:DX9"/>
    <mergeCell ref="AC10:DX10"/>
    <mergeCell ref="A14:CE14"/>
    <mergeCell ref="CF14:DL14"/>
    <mergeCell ref="S1:EH1"/>
    <mergeCell ref="S3:EH3"/>
    <mergeCell ref="S5:EH5"/>
    <mergeCell ref="AC7:DX7"/>
    <mergeCell ref="AC8:DX8"/>
    <mergeCell ref="BH11:CW11"/>
    <mergeCell ref="B22:FD22"/>
    <mergeCell ref="B23:BQ23"/>
    <mergeCell ref="BR23:CP23"/>
    <mergeCell ref="CQ23:DE23"/>
    <mergeCell ref="DF23:ER23"/>
    <mergeCell ref="S20:EY20"/>
    <mergeCell ref="A20:R20"/>
    <mergeCell ref="A19:R19"/>
    <mergeCell ref="S19:EY19"/>
    <mergeCell ref="B15:CE15"/>
    <mergeCell ref="CF15:DL16"/>
    <mergeCell ref="B16:CE16"/>
    <mergeCell ref="DV17:ES17"/>
  </mergeCells>
  <printOptions gridLines="1"/>
  <pageMargins left="0.59027777777777801" right="0.51180555555555496" top="0.196527777777778" bottom="0.39374999999999999" header="0.51180555555555496" footer="0.51180555555555496"/>
  <pageSetup paperSize="9" firstPageNumber="0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IW31"/>
  <sheetViews>
    <sheetView tabSelected="1" topLeftCell="A4" workbookViewId="0">
      <selection activeCell="M24" sqref="M24"/>
    </sheetView>
  </sheetViews>
  <sheetFormatPr defaultRowHeight="11.25"/>
  <cols>
    <col min="1" max="1" width="9" style="22" customWidth="1"/>
    <col min="2" max="2" width="12.140625" style="22" customWidth="1"/>
    <col min="3" max="3" width="16.42578125" style="22" customWidth="1"/>
    <col min="4" max="4" width="10.28515625" style="22" customWidth="1"/>
    <col min="5" max="5" width="17.28515625" style="22" customWidth="1"/>
    <col min="6" max="6" width="30" style="22" customWidth="1"/>
    <col min="7" max="7" width="13.28515625" style="27" customWidth="1"/>
    <col min="8" max="8" width="30.28515625" style="22" customWidth="1"/>
    <col min="9" max="9" width="16.28515625" style="22" customWidth="1"/>
    <col min="10" max="10" width="13.5703125" style="27" customWidth="1"/>
    <col min="11" max="11" width="14.28515625" style="22" customWidth="1"/>
    <col min="12" max="12" width="14" style="27" customWidth="1"/>
    <col min="13" max="13" width="24.7109375" style="22" customWidth="1"/>
    <col min="14" max="257" width="10.85546875" style="22" customWidth="1"/>
    <col min="258" max="1025" width="10.85546875" style="21" customWidth="1"/>
    <col min="1026" max="16384" width="9.140625" style="21"/>
  </cols>
  <sheetData>
    <row r="1" spans="1:257" ht="33" customHeight="1">
      <c r="A1" s="120" t="s">
        <v>22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</row>
    <row r="2" spans="1:257" ht="12.75">
      <c r="A2" s="30"/>
      <c r="B2" s="30"/>
      <c r="C2" s="30"/>
      <c r="D2" s="30"/>
      <c r="E2" s="30"/>
      <c r="F2" s="30"/>
      <c r="G2" s="31"/>
      <c r="H2" s="30"/>
      <c r="I2" s="30"/>
      <c r="J2" s="31"/>
      <c r="K2" s="30"/>
      <c r="L2" s="31"/>
      <c r="M2" s="30"/>
    </row>
    <row r="3" spans="1:257" s="28" customFormat="1" ht="22.5" customHeight="1">
      <c r="A3" s="122" t="s">
        <v>23</v>
      </c>
      <c r="B3" s="125" t="s">
        <v>24</v>
      </c>
      <c r="C3" s="126"/>
      <c r="D3" s="126"/>
      <c r="E3" s="126"/>
      <c r="F3" s="126"/>
      <c r="G3" s="126"/>
      <c r="H3" s="126"/>
      <c r="I3" s="126"/>
      <c r="J3" s="127"/>
      <c r="K3" s="125" t="s">
        <v>25</v>
      </c>
      <c r="L3" s="128"/>
      <c r="M3" s="131" t="s">
        <v>26</v>
      </c>
      <c r="N3" s="17"/>
      <c r="O3" s="17"/>
      <c r="P3" s="17"/>
      <c r="Q3" s="17"/>
      <c r="R3" s="17"/>
      <c r="S3" s="17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  <c r="IW3" s="18"/>
    </row>
    <row r="4" spans="1:257" s="28" customFormat="1" ht="37.5" customHeight="1">
      <c r="A4" s="123"/>
      <c r="B4" s="134" t="s">
        <v>27</v>
      </c>
      <c r="C4" s="134" t="s">
        <v>28</v>
      </c>
      <c r="D4" s="137"/>
      <c r="E4" s="134" t="s">
        <v>29</v>
      </c>
      <c r="F4" s="134" t="s">
        <v>30</v>
      </c>
      <c r="G4" s="110" t="s">
        <v>31</v>
      </c>
      <c r="H4" s="134" t="s">
        <v>32</v>
      </c>
      <c r="I4" s="139"/>
      <c r="J4" s="137"/>
      <c r="K4" s="129"/>
      <c r="L4" s="130"/>
      <c r="M4" s="132"/>
      <c r="N4" s="17"/>
      <c r="O4" s="17"/>
      <c r="P4" s="17"/>
      <c r="Q4" s="17"/>
      <c r="R4" s="17"/>
      <c r="S4" s="17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  <c r="IW4" s="18"/>
    </row>
    <row r="5" spans="1:257" ht="11.25" customHeight="1">
      <c r="A5" s="123"/>
      <c r="B5" s="135"/>
      <c r="C5" s="134" t="s">
        <v>33</v>
      </c>
      <c r="D5" s="134" t="s">
        <v>34</v>
      </c>
      <c r="E5" s="135"/>
      <c r="F5" s="135"/>
      <c r="G5" s="138"/>
      <c r="H5" s="134" t="s">
        <v>35</v>
      </c>
      <c r="I5" s="134" t="s">
        <v>36</v>
      </c>
      <c r="J5" s="137"/>
      <c r="K5" s="134" t="s">
        <v>37</v>
      </c>
      <c r="L5" s="110" t="s">
        <v>38</v>
      </c>
      <c r="M5" s="132"/>
    </row>
    <row r="6" spans="1:257" ht="21" customHeight="1">
      <c r="A6" s="124"/>
      <c r="B6" s="136"/>
      <c r="C6" s="136"/>
      <c r="D6" s="136"/>
      <c r="E6" s="136"/>
      <c r="F6" s="136"/>
      <c r="G6" s="111"/>
      <c r="H6" s="136"/>
      <c r="I6" s="32" t="s">
        <v>39</v>
      </c>
      <c r="J6" s="33" t="s">
        <v>38</v>
      </c>
      <c r="K6" s="136"/>
      <c r="L6" s="111"/>
      <c r="M6" s="133"/>
    </row>
    <row r="7" spans="1:257" ht="12.75">
      <c r="A7" s="34">
        <v>1</v>
      </c>
      <c r="B7" s="35">
        <v>2</v>
      </c>
      <c r="C7" s="35">
        <v>3</v>
      </c>
      <c r="D7" s="35">
        <v>4</v>
      </c>
      <c r="E7" s="35">
        <v>5</v>
      </c>
      <c r="F7" s="35">
        <v>6</v>
      </c>
      <c r="G7" s="36">
        <v>7</v>
      </c>
      <c r="H7" s="35">
        <v>8</v>
      </c>
      <c r="I7" s="35">
        <v>9</v>
      </c>
      <c r="J7" s="36">
        <v>10</v>
      </c>
      <c r="K7" s="35">
        <v>11</v>
      </c>
      <c r="L7" s="36">
        <v>12</v>
      </c>
      <c r="M7" s="37">
        <v>13</v>
      </c>
    </row>
    <row r="8" spans="1:257" ht="48" customHeight="1">
      <c r="A8" s="108">
        <v>1</v>
      </c>
      <c r="B8" s="106" t="s">
        <v>52</v>
      </c>
      <c r="C8" s="106" t="s">
        <v>144</v>
      </c>
      <c r="D8" s="118">
        <v>1657005416</v>
      </c>
      <c r="E8" s="100" t="s">
        <v>106</v>
      </c>
      <c r="F8" s="100" t="s">
        <v>65</v>
      </c>
      <c r="G8" s="98">
        <v>1300000</v>
      </c>
      <c r="H8" s="100" t="s">
        <v>66</v>
      </c>
      <c r="I8" s="100" t="s">
        <v>67</v>
      </c>
      <c r="J8" s="98">
        <v>1300000</v>
      </c>
      <c r="K8" s="38" t="s">
        <v>68</v>
      </c>
      <c r="L8" s="36">
        <v>650000</v>
      </c>
      <c r="M8" s="96" t="s">
        <v>173</v>
      </c>
    </row>
    <row r="9" spans="1:257" ht="42.75" customHeight="1">
      <c r="A9" s="109"/>
      <c r="B9" s="107"/>
      <c r="C9" s="107"/>
      <c r="D9" s="119"/>
      <c r="E9" s="101"/>
      <c r="F9" s="101"/>
      <c r="G9" s="99"/>
      <c r="H9" s="101"/>
      <c r="I9" s="101"/>
      <c r="J9" s="99"/>
      <c r="K9" s="35" t="s">
        <v>69</v>
      </c>
      <c r="L9" s="36">
        <v>650000</v>
      </c>
      <c r="M9" s="97"/>
    </row>
    <row r="10" spans="1:257" ht="76.5">
      <c r="A10" s="39">
        <v>2</v>
      </c>
      <c r="B10" s="40" t="s">
        <v>53</v>
      </c>
      <c r="C10" s="40" t="s">
        <v>145</v>
      </c>
      <c r="D10" s="41">
        <v>1660077280</v>
      </c>
      <c r="E10" s="35" t="s">
        <v>106</v>
      </c>
      <c r="F10" s="35" t="s">
        <v>70</v>
      </c>
      <c r="G10" s="36">
        <v>100000</v>
      </c>
      <c r="H10" s="35" t="s">
        <v>71</v>
      </c>
      <c r="I10" s="35" t="s">
        <v>72</v>
      </c>
      <c r="J10" s="42">
        <v>100000</v>
      </c>
      <c r="K10" s="35" t="s">
        <v>73</v>
      </c>
      <c r="L10" s="36">
        <v>100000</v>
      </c>
      <c r="M10" s="37" t="s">
        <v>173</v>
      </c>
    </row>
    <row r="11" spans="1:257" ht="89.25">
      <c r="A11" s="39">
        <v>3</v>
      </c>
      <c r="B11" s="40" t="s">
        <v>54</v>
      </c>
      <c r="C11" s="40" t="s">
        <v>146</v>
      </c>
      <c r="D11" s="41">
        <v>1644003838</v>
      </c>
      <c r="E11" s="43" t="s">
        <v>106</v>
      </c>
      <c r="F11" s="35" t="s">
        <v>74</v>
      </c>
      <c r="G11" s="36">
        <v>8500000</v>
      </c>
      <c r="H11" s="35" t="s">
        <v>76</v>
      </c>
      <c r="I11" s="35" t="s">
        <v>75</v>
      </c>
      <c r="J11" s="36">
        <v>1750000</v>
      </c>
      <c r="K11" s="35" t="s">
        <v>77</v>
      </c>
      <c r="L11" s="36">
        <v>1750000</v>
      </c>
      <c r="M11" s="37" t="s">
        <v>174</v>
      </c>
    </row>
    <row r="12" spans="1:257" ht="39.75" customHeight="1">
      <c r="A12" s="108">
        <v>4</v>
      </c>
      <c r="B12" s="106" t="s">
        <v>78</v>
      </c>
      <c r="C12" s="106" t="s">
        <v>147</v>
      </c>
      <c r="D12" s="104">
        <v>7709272649</v>
      </c>
      <c r="E12" s="102" t="s">
        <v>106</v>
      </c>
      <c r="F12" s="100" t="s">
        <v>79</v>
      </c>
      <c r="G12" s="98">
        <v>87360</v>
      </c>
      <c r="H12" s="100" t="s">
        <v>80</v>
      </c>
      <c r="I12" s="100" t="s">
        <v>81</v>
      </c>
      <c r="J12" s="98">
        <v>87360</v>
      </c>
      <c r="K12" s="44" t="s">
        <v>82</v>
      </c>
      <c r="L12" s="42">
        <v>43680</v>
      </c>
      <c r="M12" s="96" t="s">
        <v>173</v>
      </c>
    </row>
    <row r="13" spans="1:257" ht="51" customHeight="1">
      <c r="A13" s="109"/>
      <c r="B13" s="107"/>
      <c r="C13" s="107"/>
      <c r="D13" s="105"/>
      <c r="E13" s="103"/>
      <c r="F13" s="101"/>
      <c r="G13" s="99"/>
      <c r="H13" s="101"/>
      <c r="I13" s="101"/>
      <c r="J13" s="99"/>
      <c r="K13" s="44" t="s">
        <v>83</v>
      </c>
      <c r="L13" s="42">
        <v>43680</v>
      </c>
      <c r="M13" s="97"/>
    </row>
    <row r="14" spans="1:257" ht="25.5">
      <c r="A14" s="108">
        <v>5</v>
      </c>
      <c r="B14" s="106" t="s">
        <v>55</v>
      </c>
      <c r="C14" s="106" t="s">
        <v>146</v>
      </c>
      <c r="D14" s="104">
        <v>1644003838</v>
      </c>
      <c r="E14" s="102" t="s">
        <v>106</v>
      </c>
      <c r="F14" s="100" t="s">
        <v>88</v>
      </c>
      <c r="G14" s="98">
        <v>5200000</v>
      </c>
      <c r="H14" s="100" t="s">
        <v>87</v>
      </c>
      <c r="I14" s="140" t="s">
        <v>84</v>
      </c>
      <c r="J14" s="98">
        <v>700000</v>
      </c>
      <c r="K14" s="44" t="s">
        <v>85</v>
      </c>
      <c r="L14" s="42">
        <v>550000</v>
      </c>
      <c r="M14" s="96" t="s">
        <v>174</v>
      </c>
    </row>
    <row r="15" spans="1:257" ht="25.5">
      <c r="A15" s="109"/>
      <c r="B15" s="107"/>
      <c r="C15" s="107"/>
      <c r="D15" s="105"/>
      <c r="E15" s="103"/>
      <c r="F15" s="101"/>
      <c r="G15" s="99"/>
      <c r="H15" s="101"/>
      <c r="I15" s="141"/>
      <c r="J15" s="99"/>
      <c r="K15" s="44" t="s">
        <v>86</v>
      </c>
      <c r="L15" s="42">
        <v>150000</v>
      </c>
      <c r="M15" s="97"/>
    </row>
    <row r="16" spans="1:257" ht="51">
      <c r="A16" s="45">
        <v>6</v>
      </c>
      <c r="B16" s="40" t="s">
        <v>56</v>
      </c>
      <c r="C16" s="40" t="s">
        <v>94</v>
      </c>
      <c r="D16" s="46">
        <v>1656068942</v>
      </c>
      <c r="E16" s="47" t="s">
        <v>106</v>
      </c>
      <c r="F16" s="44" t="s">
        <v>89</v>
      </c>
      <c r="G16" s="42">
        <v>40000</v>
      </c>
      <c r="H16" s="44" t="s">
        <v>92</v>
      </c>
      <c r="I16" s="44" t="s">
        <v>90</v>
      </c>
      <c r="J16" s="42">
        <v>40000</v>
      </c>
      <c r="K16" s="44" t="s">
        <v>91</v>
      </c>
      <c r="L16" s="42">
        <v>40000</v>
      </c>
      <c r="M16" s="65" t="s">
        <v>173</v>
      </c>
    </row>
    <row r="17" spans="1:257" ht="102">
      <c r="A17" s="45">
        <v>7</v>
      </c>
      <c r="B17" s="40" t="s">
        <v>57</v>
      </c>
      <c r="C17" s="40" t="s">
        <v>148</v>
      </c>
      <c r="D17" s="46">
        <v>1655010900</v>
      </c>
      <c r="E17" s="47" t="s">
        <v>106</v>
      </c>
      <c r="F17" s="44" t="s">
        <v>93</v>
      </c>
      <c r="G17" s="42">
        <v>750000</v>
      </c>
      <c r="H17" s="44" t="s">
        <v>95</v>
      </c>
      <c r="I17" s="44" t="s">
        <v>96</v>
      </c>
      <c r="J17" s="42">
        <v>750000</v>
      </c>
      <c r="K17" s="44" t="s">
        <v>97</v>
      </c>
      <c r="L17" s="42">
        <v>525000</v>
      </c>
      <c r="M17" s="65" t="s">
        <v>173</v>
      </c>
    </row>
    <row r="18" spans="1:257" ht="89.25">
      <c r="A18" s="45">
        <v>8</v>
      </c>
      <c r="B18" s="40" t="s">
        <v>58</v>
      </c>
      <c r="C18" s="40" t="s">
        <v>98</v>
      </c>
      <c r="D18" s="46">
        <v>1640001692</v>
      </c>
      <c r="E18" s="47" t="s">
        <v>106</v>
      </c>
      <c r="F18" s="44" t="s">
        <v>99</v>
      </c>
      <c r="G18" s="42">
        <v>99000</v>
      </c>
      <c r="H18" s="44" t="s">
        <v>100</v>
      </c>
      <c r="I18" s="44" t="s">
        <v>101</v>
      </c>
      <c r="J18" s="42">
        <v>99000</v>
      </c>
      <c r="K18" s="44" t="s">
        <v>102</v>
      </c>
      <c r="L18" s="42">
        <v>99000</v>
      </c>
      <c r="M18" s="65" t="s">
        <v>174</v>
      </c>
    </row>
    <row r="19" spans="1:257" ht="127.5">
      <c r="A19" s="45">
        <v>9</v>
      </c>
      <c r="B19" s="40" t="s">
        <v>59</v>
      </c>
      <c r="C19" s="40" t="s">
        <v>149</v>
      </c>
      <c r="D19" s="46">
        <v>1655093079</v>
      </c>
      <c r="E19" s="47" t="s">
        <v>106</v>
      </c>
      <c r="F19" s="44" t="s">
        <v>103</v>
      </c>
      <c r="G19" s="42">
        <v>245000000</v>
      </c>
      <c r="H19" s="44" t="s">
        <v>105</v>
      </c>
      <c r="I19" s="44" t="s">
        <v>104</v>
      </c>
      <c r="J19" s="42">
        <v>45000000</v>
      </c>
      <c r="K19" s="44" t="s">
        <v>107</v>
      </c>
      <c r="L19" s="42">
        <v>45000000</v>
      </c>
      <c r="M19" s="65" t="s">
        <v>175</v>
      </c>
    </row>
    <row r="20" spans="1:257" ht="56.25" customHeight="1">
      <c r="A20" s="108">
        <v>10</v>
      </c>
      <c r="B20" s="106" t="s">
        <v>60</v>
      </c>
      <c r="C20" s="106" t="s">
        <v>150</v>
      </c>
      <c r="D20" s="104">
        <v>1656098464</v>
      </c>
      <c r="E20" s="102" t="s">
        <v>106</v>
      </c>
      <c r="F20" s="100" t="s">
        <v>108</v>
      </c>
      <c r="G20" s="98">
        <v>6700000</v>
      </c>
      <c r="H20" s="100" t="s">
        <v>109</v>
      </c>
      <c r="I20" s="100" t="s">
        <v>109</v>
      </c>
      <c r="J20" s="98" t="s">
        <v>109</v>
      </c>
      <c r="K20" s="44" t="s">
        <v>122</v>
      </c>
      <c r="L20" s="42">
        <v>1100000</v>
      </c>
      <c r="M20" s="96" t="s">
        <v>176</v>
      </c>
    </row>
    <row r="21" spans="1:257" s="24" customFormat="1" ht="12.75" customHeight="1">
      <c r="A21" s="109"/>
      <c r="B21" s="107"/>
      <c r="C21" s="107"/>
      <c r="D21" s="105"/>
      <c r="E21" s="103"/>
      <c r="F21" s="101"/>
      <c r="G21" s="99"/>
      <c r="H21" s="101"/>
      <c r="I21" s="101"/>
      <c r="J21" s="99"/>
      <c r="K21" s="44" t="s">
        <v>123</v>
      </c>
      <c r="L21" s="42">
        <v>4400000</v>
      </c>
      <c r="M21" s="97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  <c r="IU21" s="26"/>
      <c r="IV21" s="26"/>
      <c r="IW21" s="26"/>
    </row>
    <row r="22" spans="1:257" ht="89.25">
      <c r="A22" s="45">
        <v>11</v>
      </c>
      <c r="B22" s="40" t="s">
        <v>61</v>
      </c>
      <c r="C22" s="40" t="s">
        <v>151</v>
      </c>
      <c r="D22" s="46"/>
      <c r="E22" s="47" t="s">
        <v>106</v>
      </c>
      <c r="F22" s="44" t="s">
        <v>110</v>
      </c>
      <c r="G22" s="42">
        <v>22293928.300000001</v>
      </c>
      <c r="H22" s="44" t="s">
        <v>111</v>
      </c>
      <c r="I22" s="44" t="s">
        <v>112</v>
      </c>
      <c r="J22" s="42">
        <v>9863949.2200000007</v>
      </c>
      <c r="K22" s="44" t="s">
        <v>113</v>
      </c>
      <c r="L22" s="42">
        <v>9863949.2200000007</v>
      </c>
      <c r="M22" s="65" t="s">
        <v>174</v>
      </c>
    </row>
    <row r="23" spans="1:257" ht="114.75">
      <c r="A23" s="45">
        <v>12</v>
      </c>
      <c r="B23" s="40" t="s">
        <v>62</v>
      </c>
      <c r="C23" s="40" t="s">
        <v>114</v>
      </c>
      <c r="D23" s="46">
        <v>1659156932</v>
      </c>
      <c r="E23" s="47" t="s">
        <v>106</v>
      </c>
      <c r="F23" s="44" t="s">
        <v>115</v>
      </c>
      <c r="G23" s="42">
        <v>180000</v>
      </c>
      <c r="H23" s="44" t="s">
        <v>116</v>
      </c>
      <c r="I23" s="44" t="s">
        <v>117</v>
      </c>
      <c r="J23" s="42">
        <v>180000</v>
      </c>
      <c r="K23" s="44" t="s">
        <v>118</v>
      </c>
      <c r="L23" s="42">
        <v>180000</v>
      </c>
      <c r="M23" s="65" t="s">
        <v>173</v>
      </c>
    </row>
    <row r="24" spans="1:257" ht="117" customHeight="1">
      <c r="A24" s="41">
        <v>13</v>
      </c>
      <c r="B24" s="40" t="s">
        <v>63</v>
      </c>
      <c r="C24" s="40" t="s">
        <v>64</v>
      </c>
      <c r="D24" s="48">
        <v>1657245295</v>
      </c>
      <c r="E24" s="43" t="s">
        <v>106</v>
      </c>
      <c r="F24" s="35" t="s">
        <v>119</v>
      </c>
      <c r="G24" s="36">
        <v>20000</v>
      </c>
      <c r="H24" s="35" t="s">
        <v>120</v>
      </c>
      <c r="I24" s="35" t="s">
        <v>104</v>
      </c>
      <c r="J24" s="36">
        <v>20000</v>
      </c>
      <c r="K24" s="35" t="s">
        <v>121</v>
      </c>
      <c r="L24" s="36">
        <v>20000</v>
      </c>
      <c r="M24" s="66" t="s">
        <v>175</v>
      </c>
    </row>
    <row r="25" spans="1:257" s="15" customFormat="1" ht="11.25" customHeight="1">
      <c r="A25" s="112" t="s">
        <v>40</v>
      </c>
      <c r="B25" s="113"/>
      <c r="C25" s="113"/>
      <c r="D25" s="113"/>
      <c r="E25" s="113"/>
      <c r="F25" s="114"/>
      <c r="G25" s="49">
        <f>SUM(G8:G24)</f>
        <v>290270288.30000001</v>
      </c>
      <c r="H25" s="115" t="s">
        <v>41</v>
      </c>
      <c r="I25" s="113"/>
      <c r="J25" s="49">
        <f>SUM(J8:J24)</f>
        <v>59890309.219999999</v>
      </c>
      <c r="K25" s="50" t="s">
        <v>41</v>
      </c>
      <c r="L25" s="49">
        <f>SUM(L8:L24)</f>
        <v>65165309.219999999</v>
      </c>
      <c r="M25" s="51" t="s">
        <v>41</v>
      </c>
    </row>
    <row r="26" spans="1:257" ht="12.75">
      <c r="A26" s="52"/>
      <c r="B26" s="52"/>
      <c r="C26" s="52"/>
      <c r="D26" s="52"/>
      <c r="E26" s="52"/>
      <c r="F26" s="52"/>
      <c r="G26" s="53"/>
      <c r="H26" s="52"/>
      <c r="I26" s="52"/>
      <c r="J26" s="53"/>
      <c r="K26" s="52"/>
      <c r="L26" s="53"/>
      <c r="M26" s="52"/>
    </row>
    <row r="27" spans="1:257" s="23" customFormat="1" ht="11.25" customHeight="1">
      <c r="A27" s="116" t="s">
        <v>42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</row>
    <row r="28" spans="1:257" s="23" customFormat="1" ht="11.25" customHeight="1">
      <c r="A28" s="54"/>
      <c r="B28" s="54"/>
      <c r="C28" s="54"/>
      <c r="D28" s="54"/>
      <c r="E28" s="54"/>
      <c r="F28" s="54"/>
      <c r="G28" s="55"/>
      <c r="H28" s="54"/>
      <c r="I28" s="54"/>
      <c r="J28" s="55"/>
      <c r="K28" s="54"/>
      <c r="L28" s="55"/>
      <c r="M28" s="54"/>
    </row>
    <row r="29" spans="1:257" s="23" customFormat="1" ht="11.25" customHeight="1">
      <c r="A29" s="95" t="s">
        <v>43</v>
      </c>
      <c r="B29" s="95"/>
      <c r="C29" s="95"/>
      <c r="D29" s="95"/>
      <c r="E29" s="95"/>
      <c r="F29" s="95"/>
      <c r="G29" s="95"/>
      <c r="H29" s="54"/>
      <c r="I29" s="54"/>
      <c r="J29" s="54"/>
      <c r="K29" s="54"/>
      <c r="L29" s="54"/>
      <c r="M29" s="54"/>
      <c r="N29" s="25"/>
      <c r="O29" s="25"/>
      <c r="P29" s="25"/>
      <c r="Q29" s="25"/>
      <c r="R29" s="25"/>
      <c r="S29" s="25"/>
      <c r="T29" s="25"/>
      <c r="U29" s="25"/>
    </row>
    <row r="30" spans="1:257" ht="12.75">
      <c r="A30" s="52"/>
      <c r="B30" s="52"/>
      <c r="C30" s="52"/>
      <c r="D30" s="52"/>
      <c r="E30" s="52"/>
      <c r="F30" s="52"/>
      <c r="G30" s="53"/>
      <c r="H30" s="52"/>
      <c r="I30" s="52"/>
      <c r="J30" s="53"/>
      <c r="K30" s="52"/>
      <c r="L30" s="53"/>
      <c r="M30" s="52"/>
    </row>
    <row r="31" spans="1:257" ht="12.75">
      <c r="A31" s="52"/>
      <c r="B31" s="52"/>
      <c r="C31" s="52"/>
      <c r="D31" s="52"/>
      <c r="E31" s="52"/>
      <c r="F31" s="52"/>
      <c r="G31" s="53"/>
      <c r="H31" s="52"/>
      <c r="I31" s="52"/>
      <c r="J31" s="53"/>
      <c r="K31" s="52"/>
      <c r="L31" s="53"/>
      <c r="M31" s="52"/>
    </row>
  </sheetData>
  <mergeCells count="65">
    <mergeCell ref="C12:C13"/>
    <mergeCell ref="B12:B13"/>
    <mergeCell ref="A12:A13"/>
    <mergeCell ref="M14:M15"/>
    <mergeCell ref="J14:J15"/>
    <mergeCell ref="I14:I15"/>
    <mergeCell ref="H14:H15"/>
    <mergeCell ref="G14:G15"/>
    <mergeCell ref="F14:F15"/>
    <mergeCell ref="E14:E15"/>
    <mergeCell ref="D14:D15"/>
    <mergeCell ref="C14:C15"/>
    <mergeCell ref="B14:B15"/>
    <mergeCell ref="A14:A15"/>
    <mergeCell ref="H12:H13"/>
    <mergeCell ref="G12:G13"/>
    <mergeCell ref="E12:E13"/>
    <mergeCell ref="D12:D13"/>
    <mergeCell ref="M12:M13"/>
    <mergeCell ref="J12:J13"/>
    <mergeCell ref="I12:I13"/>
    <mergeCell ref="A1:M1"/>
    <mergeCell ref="A3:A6"/>
    <mergeCell ref="B3:J3"/>
    <mergeCell ref="K3:L4"/>
    <mergeCell ref="M3:M6"/>
    <mergeCell ref="B4:B6"/>
    <mergeCell ref="C4:D4"/>
    <mergeCell ref="E4:E6"/>
    <mergeCell ref="F4:F6"/>
    <mergeCell ref="G4:G6"/>
    <mergeCell ref="H4:J4"/>
    <mergeCell ref="C5:C6"/>
    <mergeCell ref="D5:D6"/>
    <mergeCell ref="H5:H6"/>
    <mergeCell ref="I5:J5"/>
    <mergeCell ref="K5:K6"/>
    <mergeCell ref="L5:L6"/>
    <mergeCell ref="A25:F25"/>
    <mergeCell ref="H25:I25"/>
    <mergeCell ref="A27:M27"/>
    <mergeCell ref="B8:B9"/>
    <mergeCell ref="C8:C9"/>
    <mergeCell ref="D8:D9"/>
    <mergeCell ref="F8:F9"/>
    <mergeCell ref="G8:G9"/>
    <mergeCell ref="J8:J9"/>
    <mergeCell ref="I8:I9"/>
    <mergeCell ref="H8:H9"/>
    <mergeCell ref="E8:E9"/>
    <mergeCell ref="A8:A9"/>
    <mergeCell ref="M8:M9"/>
    <mergeCell ref="F12:F13"/>
    <mergeCell ref="A29:G29"/>
    <mergeCell ref="M20:M21"/>
    <mergeCell ref="J20:J21"/>
    <mergeCell ref="I20:I21"/>
    <mergeCell ref="H20:H21"/>
    <mergeCell ref="G20:G21"/>
    <mergeCell ref="F20:F21"/>
    <mergeCell ref="E20:E21"/>
    <mergeCell ref="D20:D21"/>
    <mergeCell ref="C20:C21"/>
    <mergeCell ref="B20:B21"/>
    <mergeCell ref="A20:A21"/>
  </mergeCells>
  <printOptions gridLines="1"/>
  <pageMargins left="0.7" right="0.7" top="0.75" bottom="0.75" header="0.51180555555555496" footer="0.51180555555555496"/>
  <pageSetup paperSize="9" scale="60" firstPageNumber="0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IW46"/>
  <sheetViews>
    <sheetView topLeftCell="A16" workbookViewId="0">
      <selection activeCell="F24" sqref="F24"/>
    </sheetView>
  </sheetViews>
  <sheetFormatPr defaultRowHeight="12.75"/>
  <cols>
    <col min="1" max="1" width="7.140625" style="29" customWidth="1"/>
    <col min="2" max="2" width="46.85546875" style="57" customWidth="1"/>
    <col min="3" max="3" width="19.42578125" style="29" customWidth="1"/>
    <col min="4" max="4" width="32.140625" style="29" customWidth="1"/>
    <col min="5" max="5" width="15.85546875" style="29" customWidth="1"/>
    <col min="6" max="7" width="39.42578125" style="29" customWidth="1"/>
    <col min="8" max="8" width="53" style="29" customWidth="1"/>
    <col min="9" max="9" width="12.7109375" style="29" customWidth="1"/>
    <col min="10" max="14" width="10.85546875" style="29" customWidth="1"/>
    <col min="15" max="15" width="23" style="29" customWidth="1"/>
    <col min="16" max="257" width="10.85546875" style="29" customWidth="1"/>
    <col min="258" max="1025" width="10.85546875" style="58" customWidth="1"/>
    <col min="1026" max="16384" width="9.140625" style="58"/>
  </cols>
  <sheetData>
    <row r="1" spans="1:13" ht="18" customHeight="1">
      <c r="A1" s="147" t="s">
        <v>44</v>
      </c>
      <c r="B1" s="145"/>
      <c r="C1" s="145"/>
      <c r="D1" s="145"/>
      <c r="E1" s="145"/>
      <c r="F1" s="145"/>
      <c r="G1" s="145"/>
      <c r="H1" s="145"/>
      <c r="I1" s="52"/>
      <c r="J1" s="52"/>
      <c r="K1" s="52"/>
      <c r="L1" s="52"/>
      <c r="M1" s="52"/>
    </row>
    <row r="2" spans="1:13">
      <c r="A2" s="52"/>
      <c r="B2" s="56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s="29" customFormat="1" ht="15" customHeight="1">
      <c r="A3" s="122" t="s">
        <v>23</v>
      </c>
      <c r="B3" s="125" t="s">
        <v>45</v>
      </c>
      <c r="C3" s="150"/>
      <c r="D3" s="125" t="s">
        <v>46</v>
      </c>
      <c r="E3" s="151"/>
      <c r="F3" s="151"/>
      <c r="G3" s="150"/>
      <c r="H3" s="131" t="s">
        <v>26</v>
      </c>
      <c r="I3" s="52"/>
      <c r="J3" s="52"/>
      <c r="K3" s="52"/>
      <c r="L3" s="52"/>
      <c r="M3" s="52"/>
    </row>
    <row r="4" spans="1:13" s="29" customFormat="1" ht="15" customHeight="1">
      <c r="A4" s="148"/>
      <c r="B4" s="134" t="s">
        <v>47</v>
      </c>
      <c r="C4" s="134" t="s">
        <v>38</v>
      </c>
      <c r="D4" s="134" t="s">
        <v>37</v>
      </c>
      <c r="E4" s="134" t="s">
        <v>38</v>
      </c>
      <c r="F4" s="158"/>
      <c r="G4" s="134" t="s">
        <v>48</v>
      </c>
      <c r="H4" s="152"/>
      <c r="I4" s="52"/>
      <c r="J4" s="52"/>
      <c r="K4" s="52"/>
      <c r="L4" s="52"/>
      <c r="M4" s="52"/>
    </row>
    <row r="5" spans="1:13" s="29" customFormat="1" ht="15" customHeight="1">
      <c r="A5" s="148"/>
      <c r="B5" s="154"/>
      <c r="C5" s="156"/>
      <c r="D5" s="156"/>
      <c r="E5" s="159"/>
      <c r="F5" s="160"/>
      <c r="G5" s="156"/>
      <c r="H5" s="152"/>
      <c r="I5" s="52"/>
      <c r="J5" s="52"/>
      <c r="K5" s="52"/>
      <c r="L5" s="52"/>
      <c r="M5" s="52"/>
    </row>
    <row r="6" spans="1:13" s="29" customFormat="1" ht="42" customHeight="1">
      <c r="A6" s="149"/>
      <c r="B6" s="155"/>
      <c r="C6" s="157"/>
      <c r="D6" s="157"/>
      <c r="E6" s="32" t="s">
        <v>49</v>
      </c>
      <c r="F6" s="32" t="s">
        <v>50</v>
      </c>
      <c r="G6" s="157"/>
      <c r="H6" s="153"/>
      <c r="I6" s="52"/>
      <c r="J6" s="52"/>
      <c r="K6" s="52"/>
      <c r="L6" s="52"/>
      <c r="M6" s="52"/>
    </row>
    <row r="7" spans="1:13" s="29" customFormat="1" ht="15" customHeight="1">
      <c r="A7" s="34">
        <v>1</v>
      </c>
      <c r="B7" s="35">
        <v>2</v>
      </c>
      <c r="C7" s="35">
        <v>3</v>
      </c>
      <c r="D7" s="35">
        <v>4</v>
      </c>
      <c r="E7" s="35">
        <v>5</v>
      </c>
      <c r="F7" s="35">
        <v>6</v>
      </c>
      <c r="G7" s="59">
        <v>7</v>
      </c>
      <c r="H7" s="37">
        <v>8</v>
      </c>
      <c r="I7" s="52"/>
      <c r="J7" s="52"/>
      <c r="K7" s="52"/>
      <c r="L7" s="52"/>
      <c r="M7" s="52"/>
    </row>
    <row r="8" spans="1:13" s="29" customFormat="1" ht="25.5" customHeight="1">
      <c r="A8" s="142">
        <v>1</v>
      </c>
      <c r="B8" s="100" t="s">
        <v>152</v>
      </c>
      <c r="C8" s="98">
        <v>4116000</v>
      </c>
      <c r="D8" s="35" t="s">
        <v>126</v>
      </c>
      <c r="E8" s="36">
        <v>4981366.7</v>
      </c>
      <c r="F8" s="36">
        <f>C8*0.87</f>
        <v>3580920</v>
      </c>
      <c r="G8" s="60" t="s">
        <v>154</v>
      </c>
      <c r="H8" s="161" t="s">
        <v>177</v>
      </c>
      <c r="I8" s="52"/>
      <c r="J8" s="52"/>
      <c r="K8" s="52"/>
      <c r="L8" s="52"/>
      <c r="M8" s="52"/>
    </row>
    <row r="9" spans="1:13" s="57" customFormat="1">
      <c r="A9" s="143"/>
      <c r="B9" s="101"/>
      <c r="C9" s="99"/>
      <c r="D9" s="35" t="s">
        <v>127</v>
      </c>
      <c r="E9" s="36">
        <v>980843</v>
      </c>
      <c r="F9" s="36">
        <f>C8*0.13</f>
        <v>535080</v>
      </c>
      <c r="G9" s="60" t="s">
        <v>155</v>
      </c>
      <c r="H9" s="162"/>
      <c r="I9" s="56"/>
      <c r="J9" s="56"/>
      <c r="K9" s="56"/>
      <c r="L9" s="56"/>
      <c r="M9" s="56"/>
    </row>
    <row r="10" spans="1:13" s="29" customFormat="1" ht="15" customHeight="1">
      <c r="A10" s="34">
        <v>2</v>
      </c>
      <c r="B10" s="35" t="s">
        <v>153</v>
      </c>
      <c r="C10" s="36">
        <f>C8*0.302</f>
        <v>1243032</v>
      </c>
      <c r="D10" s="35" t="s">
        <v>156</v>
      </c>
      <c r="E10" s="36">
        <v>3666439.2</v>
      </c>
      <c r="F10" s="36">
        <f>C10</f>
        <v>1243032</v>
      </c>
      <c r="G10" s="60" t="s">
        <v>41</v>
      </c>
      <c r="H10" s="163"/>
      <c r="I10" s="52"/>
      <c r="J10" s="52"/>
      <c r="K10" s="52"/>
      <c r="L10" s="52"/>
      <c r="M10" s="52"/>
    </row>
    <row r="11" spans="1:13" s="29" customFormat="1" ht="15" customHeight="1">
      <c r="A11" s="142">
        <v>3</v>
      </c>
      <c r="B11" s="100" t="s">
        <v>157</v>
      </c>
      <c r="C11" s="98">
        <v>1390000</v>
      </c>
      <c r="D11" s="35" t="s">
        <v>128</v>
      </c>
      <c r="E11" s="36">
        <v>5909950.2599999998</v>
      </c>
      <c r="F11" s="36">
        <f>C11*0.87</f>
        <v>1209300</v>
      </c>
      <c r="G11" s="60" t="s">
        <v>154</v>
      </c>
      <c r="H11" s="161" t="s">
        <v>177</v>
      </c>
      <c r="I11" s="52"/>
      <c r="J11" s="52"/>
      <c r="K11" s="52"/>
      <c r="L11" s="52"/>
      <c r="M11" s="52"/>
    </row>
    <row r="12" spans="1:13" s="57" customFormat="1" ht="15" customHeight="1">
      <c r="A12" s="143"/>
      <c r="B12" s="101"/>
      <c r="C12" s="99"/>
      <c r="D12" s="35" t="s">
        <v>129</v>
      </c>
      <c r="E12" s="36">
        <v>1089290</v>
      </c>
      <c r="F12" s="36">
        <f>C11*0.13</f>
        <v>180700</v>
      </c>
      <c r="G12" s="60" t="s">
        <v>155</v>
      </c>
      <c r="H12" s="162"/>
      <c r="I12" s="56"/>
      <c r="J12" s="56"/>
      <c r="K12" s="56"/>
      <c r="L12" s="56"/>
      <c r="M12" s="56"/>
    </row>
    <row r="13" spans="1:13" s="29" customFormat="1" ht="25.5">
      <c r="A13" s="34">
        <v>4</v>
      </c>
      <c r="B13" s="35" t="s">
        <v>153</v>
      </c>
      <c r="C13" s="36">
        <f>C11*0.302</f>
        <v>419780</v>
      </c>
      <c r="D13" s="35" t="s">
        <v>158</v>
      </c>
      <c r="E13" s="36">
        <v>3322523</v>
      </c>
      <c r="F13" s="36">
        <f>C13</f>
        <v>419780</v>
      </c>
      <c r="G13" s="60" t="s">
        <v>41</v>
      </c>
      <c r="H13" s="163"/>
      <c r="I13" s="52"/>
      <c r="J13" s="52"/>
      <c r="K13" s="52"/>
      <c r="L13" s="52"/>
      <c r="M13" s="52"/>
    </row>
    <row r="14" spans="1:13" s="29" customFormat="1" ht="25.5" customHeight="1">
      <c r="A14" s="142">
        <v>5</v>
      </c>
      <c r="B14" s="100" t="s">
        <v>159</v>
      </c>
      <c r="C14" s="98">
        <v>952000</v>
      </c>
      <c r="D14" s="35" t="s">
        <v>130</v>
      </c>
      <c r="E14" s="36">
        <v>6757153.1200000001</v>
      </c>
      <c r="F14" s="36">
        <f>C14*0.87</f>
        <v>828240</v>
      </c>
      <c r="G14" s="60" t="s">
        <v>154</v>
      </c>
      <c r="H14" s="161" t="s">
        <v>178</v>
      </c>
      <c r="I14" s="52"/>
      <c r="J14" s="52"/>
      <c r="K14" s="52"/>
      <c r="L14" s="52"/>
      <c r="M14" s="52"/>
    </row>
    <row r="15" spans="1:13" s="29" customFormat="1" ht="15" customHeight="1">
      <c r="A15" s="143"/>
      <c r="B15" s="101"/>
      <c r="C15" s="99"/>
      <c r="D15" s="35" t="s">
        <v>131</v>
      </c>
      <c r="E15" s="36">
        <v>1235181</v>
      </c>
      <c r="F15" s="36">
        <f>C14*0.13</f>
        <v>123760</v>
      </c>
      <c r="G15" s="60" t="s">
        <v>155</v>
      </c>
      <c r="H15" s="162"/>
      <c r="I15" s="52"/>
      <c r="J15" s="52"/>
      <c r="K15" s="52"/>
      <c r="L15" s="52"/>
      <c r="M15" s="52"/>
    </row>
    <row r="16" spans="1:13" s="29" customFormat="1" ht="25.5">
      <c r="A16" s="34">
        <v>6</v>
      </c>
      <c r="B16" s="35" t="s">
        <v>153</v>
      </c>
      <c r="C16" s="36">
        <f>C14*0.302</f>
        <v>287504</v>
      </c>
      <c r="D16" s="35" t="s">
        <v>160</v>
      </c>
      <c r="E16" s="36">
        <v>3239580.28</v>
      </c>
      <c r="F16" s="36">
        <f>C16</f>
        <v>287504</v>
      </c>
      <c r="G16" s="60" t="s">
        <v>41</v>
      </c>
      <c r="H16" s="163"/>
      <c r="I16" s="52"/>
      <c r="J16" s="52"/>
      <c r="K16" s="52"/>
      <c r="L16" s="52"/>
      <c r="M16" s="52"/>
    </row>
    <row r="17" spans="1:13" s="29" customFormat="1" ht="38.25" customHeight="1">
      <c r="A17" s="142">
        <v>7</v>
      </c>
      <c r="B17" s="100" t="s">
        <v>161</v>
      </c>
      <c r="C17" s="98">
        <v>1161000</v>
      </c>
      <c r="D17" s="35" t="s">
        <v>132</v>
      </c>
      <c r="E17" s="36">
        <v>6151404.7000000002</v>
      </c>
      <c r="F17" s="36">
        <f>C17*0.87</f>
        <v>1010070</v>
      </c>
      <c r="G17" s="60" t="s">
        <v>154</v>
      </c>
      <c r="H17" s="161" t="s">
        <v>179</v>
      </c>
      <c r="I17" s="52"/>
      <c r="J17" s="52"/>
      <c r="K17" s="52"/>
      <c r="L17" s="52"/>
      <c r="M17" s="52"/>
    </row>
    <row r="18" spans="1:13" s="29" customFormat="1" ht="24" customHeight="1">
      <c r="A18" s="143"/>
      <c r="B18" s="101"/>
      <c r="C18" s="99"/>
      <c r="D18" s="35" t="s">
        <v>133</v>
      </c>
      <c r="E18" s="36">
        <v>1069580</v>
      </c>
      <c r="F18" s="36">
        <f>C17*0.13</f>
        <v>150930</v>
      </c>
      <c r="G18" s="60" t="s">
        <v>155</v>
      </c>
      <c r="H18" s="162"/>
      <c r="I18" s="52"/>
      <c r="J18" s="52"/>
      <c r="K18" s="52"/>
      <c r="L18" s="52"/>
      <c r="M18" s="52"/>
    </row>
    <row r="19" spans="1:13" s="29" customFormat="1" ht="25.5">
      <c r="A19" s="34">
        <v>8</v>
      </c>
      <c r="B19" s="35" t="s">
        <v>153</v>
      </c>
      <c r="C19" s="36">
        <f>C17*0.302</f>
        <v>350622</v>
      </c>
      <c r="D19" s="35" t="s">
        <v>162</v>
      </c>
      <c r="E19" s="36">
        <v>3356739.25</v>
      </c>
      <c r="F19" s="36">
        <f>C19</f>
        <v>350622</v>
      </c>
      <c r="G19" s="60" t="s">
        <v>41</v>
      </c>
      <c r="H19" s="163"/>
      <c r="I19" s="52"/>
      <c r="J19" s="52"/>
      <c r="K19" s="52"/>
      <c r="L19" s="52"/>
      <c r="M19" s="52"/>
    </row>
    <row r="20" spans="1:13" s="29" customFormat="1" ht="25.5" customHeight="1">
      <c r="A20" s="142">
        <v>9</v>
      </c>
      <c r="B20" s="100" t="s">
        <v>163</v>
      </c>
      <c r="C20" s="98">
        <v>660000</v>
      </c>
      <c r="D20" s="35" t="s">
        <v>134</v>
      </c>
      <c r="E20" s="36">
        <v>3653593.71</v>
      </c>
      <c r="F20" s="36">
        <f>C20*0.87</f>
        <v>574200</v>
      </c>
      <c r="G20" s="60" t="s">
        <v>154</v>
      </c>
      <c r="H20" s="161" t="s">
        <v>177</v>
      </c>
      <c r="I20" s="52"/>
      <c r="J20" s="52"/>
      <c r="K20" s="52"/>
      <c r="L20" s="52"/>
      <c r="M20" s="52"/>
    </row>
    <row r="21" spans="1:13" s="29" customFormat="1" ht="15" customHeight="1">
      <c r="A21" s="143"/>
      <c r="B21" s="101"/>
      <c r="C21" s="99"/>
      <c r="D21" s="35" t="s">
        <v>135</v>
      </c>
      <c r="E21" s="36">
        <v>555198</v>
      </c>
      <c r="F21" s="36">
        <f>C20*0.13</f>
        <v>85800</v>
      </c>
      <c r="G21" s="60" t="s">
        <v>155</v>
      </c>
      <c r="H21" s="162"/>
      <c r="I21" s="52"/>
      <c r="J21" s="52"/>
      <c r="K21" s="52"/>
      <c r="L21" s="52"/>
      <c r="M21" s="52"/>
    </row>
    <row r="22" spans="1:13" s="29" customFormat="1" ht="15" customHeight="1">
      <c r="A22" s="34">
        <v>10</v>
      </c>
      <c r="B22" s="35" t="s">
        <v>153</v>
      </c>
      <c r="C22" s="36">
        <f>C20*0.302</f>
        <v>199320</v>
      </c>
      <c r="D22" s="35" t="s">
        <v>164</v>
      </c>
      <c r="E22" s="36">
        <v>3718668.38</v>
      </c>
      <c r="F22" s="36">
        <f>C22</f>
        <v>199320</v>
      </c>
      <c r="G22" s="60" t="s">
        <v>41</v>
      </c>
      <c r="H22" s="163"/>
      <c r="I22" s="52"/>
      <c r="J22" s="52"/>
      <c r="K22" s="52"/>
      <c r="L22" s="52"/>
      <c r="M22" s="52"/>
    </row>
    <row r="23" spans="1:13" s="29" customFormat="1" ht="15" customHeight="1">
      <c r="A23" s="142">
        <v>11</v>
      </c>
      <c r="B23" s="100" t="s">
        <v>165</v>
      </c>
      <c r="C23" s="98">
        <v>1034000</v>
      </c>
      <c r="D23" s="35" t="s">
        <v>136</v>
      </c>
      <c r="E23" s="36">
        <v>5469463.1299999999</v>
      </c>
      <c r="F23" s="36">
        <f>C23*0.87</f>
        <v>899580</v>
      </c>
      <c r="G23" s="60" t="s">
        <v>154</v>
      </c>
      <c r="H23" s="161" t="s">
        <v>177</v>
      </c>
      <c r="I23" s="52"/>
      <c r="J23" s="52"/>
      <c r="K23" s="52"/>
      <c r="L23" s="52"/>
      <c r="M23" s="52"/>
    </row>
    <row r="24" spans="1:13" s="29" customFormat="1" ht="15" customHeight="1">
      <c r="A24" s="143"/>
      <c r="B24" s="101"/>
      <c r="C24" s="99"/>
      <c r="D24" s="35" t="s">
        <v>137</v>
      </c>
      <c r="E24" s="36">
        <v>989279</v>
      </c>
      <c r="F24" s="36">
        <f>C23*0.13</f>
        <v>134420</v>
      </c>
      <c r="G24" s="60" t="s">
        <v>155</v>
      </c>
      <c r="H24" s="162"/>
      <c r="I24" s="52"/>
      <c r="J24" s="52"/>
      <c r="K24" s="52"/>
      <c r="L24" s="52"/>
      <c r="M24" s="52"/>
    </row>
    <row r="25" spans="1:13" s="29" customFormat="1" ht="25.5">
      <c r="A25" s="34">
        <v>12</v>
      </c>
      <c r="B25" s="35" t="s">
        <v>153</v>
      </c>
      <c r="C25" s="36">
        <f>C23*0.302</f>
        <v>312268</v>
      </c>
      <c r="D25" s="35" t="s">
        <v>166</v>
      </c>
      <c r="E25" s="36">
        <v>1697187.14</v>
      </c>
      <c r="F25" s="36">
        <f>C25</f>
        <v>312268</v>
      </c>
      <c r="G25" s="60" t="s">
        <v>41</v>
      </c>
      <c r="H25" s="163"/>
      <c r="I25" s="52"/>
      <c r="J25" s="52"/>
      <c r="K25" s="52"/>
      <c r="L25" s="52"/>
      <c r="M25" s="52"/>
    </row>
    <row r="26" spans="1:13" s="29" customFormat="1" ht="25.5" customHeight="1">
      <c r="A26" s="142">
        <v>13</v>
      </c>
      <c r="B26" s="100" t="s">
        <v>167</v>
      </c>
      <c r="C26" s="98">
        <v>1316000</v>
      </c>
      <c r="D26" s="35" t="s">
        <v>138</v>
      </c>
      <c r="E26" s="36">
        <v>4279529</v>
      </c>
      <c r="F26" s="36">
        <f>C26*0.87</f>
        <v>1144920</v>
      </c>
      <c r="G26" s="60" t="s">
        <v>154</v>
      </c>
      <c r="H26" s="161" t="s">
        <v>178</v>
      </c>
      <c r="I26" s="52"/>
      <c r="J26" s="52"/>
      <c r="K26" s="52"/>
      <c r="L26" s="52"/>
      <c r="M26" s="52"/>
    </row>
    <row r="27" spans="1:13" s="29" customFormat="1" ht="15" customHeight="1">
      <c r="A27" s="143"/>
      <c r="B27" s="101"/>
      <c r="C27" s="99"/>
      <c r="D27" s="35" t="s">
        <v>139</v>
      </c>
      <c r="E27" s="36">
        <v>918952</v>
      </c>
      <c r="F27" s="36">
        <f>C26*0.13</f>
        <v>171080</v>
      </c>
      <c r="G27" s="60" t="s">
        <v>155</v>
      </c>
      <c r="H27" s="162"/>
      <c r="I27" s="52"/>
      <c r="J27" s="52"/>
      <c r="K27" s="52"/>
      <c r="L27" s="52"/>
      <c r="M27" s="52"/>
    </row>
    <row r="28" spans="1:13" s="29" customFormat="1" ht="25.5">
      <c r="A28" s="34">
        <v>14</v>
      </c>
      <c r="B28" s="35" t="s">
        <v>153</v>
      </c>
      <c r="C28" s="36">
        <f>C26*0.302</f>
        <v>397432</v>
      </c>
      <c r="D28" s="35" t="s">
        <v>168</v>
      </c>
      <c r="E28" s="36">
        <v>2077760.77</v>
      </c>
      <c r="F28" s="36">
        <f>C28</f>
        <v>397432</v>
      </c>
      <c r="G28" s="60" t="s">
        <v>41</v>
      </c>
      <c r="H28" s="163"/>
      <c r="I28" s="52"/>
      <c r="J28" s="52"/>
      <c r="K28" s="52"/>
      <c r="L28" s="52"/>
      <c r="M28" s="52"/>
    </row>
    <row r="29" spans="1:13" s="29" customFormat="1" ht="25.5" customHeight="1">
      <c r="A29" s="142">
        <v>15</v>
      </c>
      <c r="B29" s="100" t="s">
        <v>169</v>
      </c>
      <c r="C29" s="98">
        <v>726000</v>
      </c>
      <c r="D29" s="35" t="s">
        <v>140</v>
      </c>
      <c r="E29" s="36">
        <v>5350334.96</v>
      </c>
      <c r="F29" s="36">
        <f>C29*0.87</f>
        <v>631620</v>
      </c>
      <c r="G29" s="60" t="s">
        <v>154</v>
      </c>
      <c r="H29" s="161" t="s">
        <v>178</v>
      </c>
      <c r="I29" s="52"/>
      <c r="J29" s="52"/>
      <c r="K29" s="52"/>
      <c r="L29" s="52"/>
      <c r="M29" s="52"/>
    </row>
    <row r="30" spans="1:13" s="29" customFormat="1" ht="15" customHeight="1">
      <c r="A30" s="143"/>
      <c r="B30" s="101"/>
      <c r="C30" s="99"/>
      <c r="D30" s="35" t="s">
        <v>141</v>
      </c>
      <c r="E30" s="36">
        <v>1014956</v>
      </c>
      <c r="F30" s="36">
        <f>C29*0.13</f>
        <v>94380</v>
      </c>
      <c r="G30" s="60" t="s">
        <v>155</v>
      </c>
      <c r="H30" s="162"/>
      <c r="I30" s="52"/>
      <c r="J30" s="52"/>
      <c r="K30" s="52"/>
      <c r="L30" s="52"/>
      <c r="M30" s="52"/>
    </row>
    <row r="31" spans="1:13" s="29" customFormat="1" ht="27" customHeight="1">
      <c r="A31" s="34">
        <v>16</v>
      </c>
      <c r="B31" s="35" t="s">
        <v>153</v>
      </c>
      <c r="C31" s="36">
        <f>C29*0.302</f>
        <v>219252</v>
      </c>
      <c r="D31" s="35" t="s">
        <v>170</v>
      </c>
      <c r="E31" s="36">
        <v>1740517.49</v>
      </c>
      <c r="F31" s="36">
        <f>C31</f>
        <v>219252</v>
      </c>
      <c r="G31" s="60" t="s">
        <v>41</v>
      </c>
      <c r="H31" s="163"/>
      <c r="I31" s="52"/>
      <c r="J31" s="52"/>
      <c r="K31" s="52"/>
      <c r="L31" s="52"/>
      <c r="M31" s="52"/>
    </row>
    <row r="32" spans="1:13" s="29" customFormat="1" ht="25.5" customHeight="1">
      <c r="A32" s="142">
        <v>17</v>
      </c>
      <c r="B32" s="100" t="s">
        <v>171</v>
      </c>
      <c r="C32" s="98">
        <v>765000</v>
      </c>
      <c r="D32" s="35" t="s">
        <v>142</v>
      </c>
      <c r="E32" s="36">
        <v>4718928.66</v>
      </c>
      <c r="F32" s="36">
        <f>C32*0.87</f>
        <v>665550</v>
      </c>
      <c r="G32" s="60" t="s">
        <v>154</v>
      </c>
      <c r="H32" s="161" t="s">
        <v>180</v>
      </c>
      <c r="I32" s="52"/>
      <c r="J32" s="52"/>
      <c r="K32" s="52"/>
      <c r="L32" s="52"/>
      <c r="M32" s="52"/>
    </row>
    <row r="33" spans="1:16" s="29" customFormat="1" ht="15" customHeight="1">
      <c r="A33" s="143"/>
      <c r="B33" s="101"/>
      <c r="C33" s="99"/>
      <c r="D33" s="35" t="s">
        <v>143</v>
      </c>
      <c r="E33" s="36">
        <v>1003939</v>
      </c>
      <c r="F33" s="36">
        <f>C32*0.13</f>
        <v>99450</v>
      </c>
      <c r="G33" s="60" t="s">
        <v>155</v>
      </c>
      <c r="H33" s="162"/>
      <c r="I33" s="52"/>
      <c r="J33" s="52"/>
      <c r="K33" s="52"/>
      <c r="L33" s="52"/>
      <c r="M33" s="52"/>
    </row>
    <row r="34" spans="1:16" s="29" customFormat="1" ht="25.5">
      <c r="A34" s="34">
        <v>18</v>
      </c>
      <c r="B34" s="35" t="s">
        <v>153</v>
      </c>
      <c r="C34" s="36">
        <f>C32*0.302</f>
        <v>231030</v>
      </c>
      <c r="D34" s="35" t="s">
        <v>172</v>
      </c>
      <c r="E34" s="36">
        <v>2678925.5299999998</v>
      </c>
      <c r="F34" s="36">
        <f>C34</f>
        <v>231030</v>
      </c>
      <c r="G34" s="60" t="s">
        <v>41</v>
      </c>
      <c r="H34" s="163"/>
      <c r="I34" s="52"/>
      <c r="J34" s="52"/>
      <c r="K34" s="52"/>
      <c r="L34" s="52"/>
      <c r="M34" s="52"/>
    </row>
    <row r="35" spans="1:16" s="29" customFormat="1" ht="51.75" customHeight="1" thickBot="1">
      <c r="A35" s="34">
        <v>19</v>
      </c>
      <c r="B35" s="35" t="s">
        <v>124</v>
      </c>
      <c r="C35" s="36">
        <v>450000</v>
      </c>
      <c r="D35" s="35" t="s">
        <v>125</v>
      </c>
      <c r="E35" s="36">
        <v>450000</v>
      </c>
      <c r="F35" s="36">
        <v>450000</v>
      </c>
      <c r="G35" s="60" t="s">
        <v>41</v>
      </c>
      <c r="H35" s="164" t="s">
        <v>175</v>
      </c>
      <c r="I35" s="52"/>
      <c r="J35" s="52"/>
      <c r="K35" s="52"/>
      <c r="L35" s="52"/>
      <c r="M35" s="52"/>
    </row>
    <row r="36" spans="1:16" s="63" customFormat="1" ht="16.5" customHeight="1" thickBot="1">
      <c r="A36" s="112" t="s">
        <v>40</v>
      </c>
      <c r="B36" s="146"/>
      <c r="C36" s="49">
        <f>SUM(C8:C35)</f>
        <v>16230240</v>
      </c>
      <c r="D36" s="50" t="s">
        <v>41</v>
      </c>
      <c r="E36" s="49">
        <f>SUM(E8:E35)</f>
        <v>82077283.280000001</v>
      </c>
      <c r="F36" s="49">
        <f>SUM(F8:F35)</f>
        <v>16230240</v>
      </c>
      <c r="G36" s="61" t="s">
        <v>41</v>
      </c>
      <c r="H36" s="51" t="s">
        <v>41</v>
      </c>
      <c r="I36" s="62"/>
      <c r="J36" s="62"/>
      <c r="K36" s="62"/>
      <c r="L36" s="62"/>
      <c r="M36" s="62"/>
    </row>
    <row r="37" spans="1:16">
      <c r="A37" s="52"/>
      <c r="B37" s="56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</row>
    <row r="38" spans="1:16" ht="51.75" customHeight="1">
      <c r="A38" s="144" t="s">
        <v>51</v>
      </c>
      <c r="B38" s="145"/>
      <c r="C38" s="145"/>
      <c r="D38" s="145"/>
      <c r="E38" s="145"/>
      <c r="F38" s="145"/>
      <c r="G38" s="145"/>
      <c r="H38" s="145"/>
      <c r="I38" s="54"/>
      <c r="J38" s="54"/>
      <c r="K38" s="54"/>
      <c r="L38" s="54"/>
      <c r="M38" s="54"/>
      <c r="N38" s="64"/>
      <c r="O38" s="64"/>
      <c r="P38" s="64"/>
    </row>
    <row r="39" spans="1:16">
      <c r="A39" s="52"/>
      <c r="B39" s="56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</row>
    <row r="40" spans="1:16">
      <c r="A40" s="52"/>
      <c r="B40" s="56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</row>
    <row r="41" spans="1:16">
      <c r="A41" s="52"/>
      <c r="B41" s="56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</row>
    <row r="42" spans="1:16">
      <c r="A42" s="52"/>
      <c r="B42" s="56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</row>
    <row r="43" spans="1:16">
      <c r="A43" s="52"/>
      <c r="B43" s="56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</row>
    <row r="44" spans="1:16">
      <c r="A44" s="52"/>
      <c r="B44" s="56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</row>
    <row r="45" spans="1:16">
      <c r="A45" s="52"/>
      <c r="B45" s="56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</row>
    <row r="46" spans="1:16">
      <c r="A46" s="52"/>
      <c r="B46" s="56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</row>
  </sheetData>
  <mergeCells count="48">
    <mergeCell ref="A38:H38"/>
    <mergeCell ref="A36:B36"/>
    <mergeCell ref="A1:H1"/>
    <mergeCell ref="A3:A6"/>
    <mergeCell ref="B3:C3"/>
    <mergeCell ref="D3:G3"/>
    <mergeCell ref="H3:H6"/>
    <mergeCell ref="B4:B6"/>
    <mergeCell ref="C4:C6"/>
    <mergeCell ref="D4:D6"/>
    <mergeCell ref="E4:F5"/>
    <mergeCell ref="G4:G6"/>
    <mergeCell ref="C8:C9"/>
    <mergeCell ref="B8:B9"/>
    <mergeCell ref="A8:A9"/>
    <mergeCell ref="C11:C12"/>
    <mergeCell ref="B11:B12"/>
    <mergeCell ref="A11:A12"/>
    <mergeCell ref="C14:C15"/>
    <mergeCell ref="B14:B15"/>
    <mergeCell ref="A14:A15"/>
    <mergeCell ref="C17:C18"/>
    <mergeCell ref="B17:B18"/>
    <mergeCell ref="A17:A18"/>
    <mergeCell ref="C20:C21"/>
    <mergeCell ref="B20:B21"/>
    <mergeCell ref="A20:A21"/>
    <mergeCell ref="C23:C24"/>
    <mergeCell ref="A23:A24"/>
    <mergeCell ref="B23:B24"/>
    <mergeCell ref="C26:C27"/>
    <mergeCell ref="B26:B27"/>
    <mergeCell ref="A26:A27"/>
    <mergeCell ref="C29:C30"/>
    <mergeCell ref="B29:B30"/>
    <mergeCell ref="A29:A30"/>
    <mergeCell ref="C32:C33"/>
    <mergeCell ref="B32:B33"/>
    <mergeCell ref="A32:A33"/>
    <mergeCell ref="H23:H25"/>
    <mergeCell ref="H26:H28"/>
    <mergeCell ref="H29:H31"/>
    <mergeCell ref="H32:H34"/>
    <mergeCell ref="H8:H10"/>
    <mergeCell ref="H11:H13"/>
    <mergeCell ref="H14:H16"/>
    <mergeCell ref="H17:H19"/>
    <mergeCell ref="H20:H22"/>
  </mergeCells>
  <printOptions gridLines="1"/>
  <pageMargins left="0.7" right="0.7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Титул</vt:lpstr>
      <vt:lpstr>Привлечённый внебюджет</vt:lpstr>
      <vt:lpstr>Собственный внебюджет</vt:lpstr>
      <vt:lpstr>'Привлечённый внебюджет'!Excel_BuiltIn_Print_Titles</vt:lpstr>
      <vt:lpstr>'Собственный внебюджет'!Excel_BuiltIn_Print_Titles</vt:lpstr>
      <vt:lpstr>'Привлечённый внебюджет'!Заголовки_для_печати</vt:lpstr>
      <vt:lpstr>'Собственный внебюджет'!Заголовки_для_печати</vt:lpstr>
      <vt:lpstr>'Привлечённый внебюджет'!Область_печати</vt:lpstr>
      <vt:lpstr>Титул!Область_печати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Пользователь Windows</cp:lastModifiedBy>
  <cp:revision>1</cp:revision>
  <cp:lastPrinted>2022-02-18T08:31:45Z</cp:lastPrinted>
  <dcterms:created xsi:type="dcterms:W3CDTF">2004-08-30T10:19:53Z</dcterms:created>
  <dcterms:modified xsi:type="dcterms:W3CDTF">2022-02-19T08:26:06Z</dcterms:modified>
  <dc:language>en-US</dc:language>
</cp:coreProperties>
</file>